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4"/>
    <sheet state="visible" name="設定" sheetId="2" r:id="rId5"/>
    <sheet state="visible" name="年間収入・支出" sheetId="3" r:id="rId6"/>
    <sheet state="visible" name="バランスシート" sheetId="4" r:id="rId7"/>
    <sheet state="visible" name="ライフイベント" sheetId="5" r:id="rId8"/>
    <sheet state="visible" name="キャッシュフロー" sheetId="6" r:id="rId9"/>
  </sheets>
  <definedNames/>
  <calcPr/>
  <extLst>
    <ext uri="GoogleSheetsCustomDataVersion2">
      <go:sheetsCustomData xmlns:go="http://customooxmlschemas.google.com/" r:id="rId10" roundtripDataChecksum="vXPMSyrBMFQsxe4FaD7dsgzs2f63llS3uxM9KnM2uog="/>
    </ext>
  </extLst>
</workbook>
</file>

<file path=xl/sharedStrings.xml><?xml version="1.0" encoding="utf-8"?>
<sst xmlns="http://schemas.openxmlformats.org/spreadsheetml/2006/main" count="158" uniqueCount="140">
  <si>
    <t>家計管理ダッシュボード（まとめ）</t>
  </si>
  <si>
    <t>各シートを入力すると、ここに自動的に集計されます。</t>
  </si>
  <si>
    <t>● 収入・支出サマリー（年間）</t>
  </si>
  <si>
    <t>年間収入合計（手取り）</t>
  </si>
  <si>
    <t>年間支出合計</t>
  </si>
  <si>
    <t>年間貯蓄可能額</t>
  </si>
  <si>
    <t>● バランスシートサマリー（現在）</t>
  </si>
  <si>
    <r>
      <rPr>
        <rFont val="DejaVu Sans"/>
        <b/>
        <color theme="1"/>
        <sz val="10.0"/>
      </rPr>
      <t>資産合計（</t>
    </r>
    <r>
      <rPr>
        <rFont val="Arial"/>
        <b/>
        <color theme="1"/>
        <sz val="10.0"/>
      </rPr>
      <t>A</t>
    </r>
    <r>
      <rPr>
        <rFont val="DejaVu Sans"/>
        <b/>
        <color theme="1"/>
        <sz val="10.0"/>
      </rPr>
      <t>）</t>
    </r>
  </si>
  <si>
    <r>
      <rPr>
        <rFont val="DejaVu Sans"/>
        <b/>
        <color theme="1"/>
        <sz val="10.0"/>
      </rPr>
      <t>負債合計（</t>
    </r>
    <r>
      <rPr>
        <rFont val="Arial"/>
        <b/>
        <color theme="1"/>
        <sz val="10.0"/>
      </rPr>
      <t>B</t>
    </r>
    <r>
      <rPr>
        <rFont val="DejaVu Sans"/>
        <b/>
        <color theme="1"/>
        <sz val="10.0"/>
      </rPr>
      <t>）</t>
    </r>
  </si>
  <si>
    <r>
      <rPr>
        <rFont val="DejaVu Sans"/>
        <b/>
        <color theme="1"/>
        <sz val="10.0"/>
      </rPr>
      <t>純資産（</t>
    </r>
    <r>
      <rPr>
        <rFont val="Arial"/>
        <b/>
        <color theme="1"/>
        <sz val="10.0"/>
      </rPr>
      <t>A</t>
    </r>
    <r>
      <rPr>
        <rFont val="DejaVu Sans"/>
        <b/>
        <color theme="1"/>
        <sz val="10.0"/>
      </rPr>
      <t>－</t>
    </r>
    <r>
      <rPr>
        <rFont val="Arial"/>
        <b/>
        <color theme="1"/>
        <sz val="10.0"/>
      </rPr>
      <t>B</t>
    </r>
    <r>
      <rPr>
        <rFont val="DejaVu Sans"/>
        <b/>
        <color theme="1"/>
        <sz val="10.0"/>
      </rPr>
      <t>）</t>
    </r>
  </si>
  <si>
    <r>
      <rPr>
        <rFont val="DejaVu Sans"/>
        <b/>
        <color rgb="FFFFFFFF"/>
        <sz val="12.0"/>
      </rPr>
      <t>● ライフイベント費用合計（</t>
    </r>
    <r>
      <rPr>
        <rFont val="Arial"/>
        <b/>
        <color rgb="FFFFFFFF"/>
        <sz val="12.0"/>
      </rPr>
      <t>20</t>
    </r>
    <r>
      <rPr>
        <rFont val="DejaVu Sans"/>
        <b/>
        <color rgb="FFFFFFFF"/>
        <sz val="12.0"/>
      </rPr>
      <t>年間）</t>
    </r>
  </si>
  <si>
    <t>ライフイベント費用合計</t>
  </si>
  <si>
    <t>● キャッシュフロー（節目年の貯蓄残高見込み）</t>
  </si>
  <si>
    <r>
      <rPr>
        <rFont val="Arial"/>
        <b/>
        <color theme="1"/>
        <sz val="10.0"/>
      </rPr>
      <t>2031</t>
    </r>
    <r>
      <rPr>
        <rFont val="DejaVu Sans"/>
        <b/>
        <color theme="1"/>
        <sz val="10.0"/>
      </rPr>
      <t>年（</t>
    </r>
    <r>
      <rPr>
        <rFont val="Arial"/>
        <b/>
        <color theme="1"/>
        <sz val="10.0"/>
      </rPr>
      <t>5</t>
    </r>
    <r>
      <rPr>
        <rFont val="DejaVu Sans"/>
        <b/>
        <color theme="1"/>
        <sz val="10.0"/>
      </rPr>
      <t>年後）の貯蓄残高</t>
    </r>
  </si>
  <si>
    <r>
      <rPr>
        <rFont val="Arial"/>
        <b/>
        <color theme="1"/>
        <sz val="10.0"/>
      </rPr>
      <t>2036</t>
    </r>
    <r>
      <rPr>
        <rFont val="DejaVu Sans"/>
        <b/>
        <color theme="1"/>
        <sz val="10.0"/>
      </rPr>
      <t>年（</t>
    </r>
    <r>
      <rPr>
        <rFont val="Arial"/>
        <b/>
        <color theme="1"/>
        <sz val="10.0"/>
      </rPr>
      <t>10</t>
    </r>
    <r>
      <rPr>
        <rFont val="DejaVu Sans"/>
        <b/>
        <color theme="1"/>
        <sz val="10.0"/>
      </rPr>
      <t>年後）の貯蓄残高</t>
    </r>
  </si>
  <si>
    <r>
      <rPr>
        <rFont val="Arial"/>
        <b/>
        <color theme="1"/>
        <sz val="10.0"/>
      </rPr>
      <t>2046</t>
    </r>
    <r>
      <rPr>
        <rFont val="DejaVu Sans"/>
        <b/>
        <color theme="1"/>
        <sz val="10.0"/>
      </rPr>
      <t>年（</t>
    </r>
    <r>
      <rPr>
        <rFont val="Arial"/>
        <b/>
        <color theme="1"/>
        <sz val="10.0"/>
      </rPr>
      <t>20</t>
    </r>
    <r>
      <rPr>
        <rFont val="DejaVu Sans"/>
        <b/>
        <color theme="1"/>
        <sz val="10.0"/>
      </rPr>
      <t>年後）の貯蓄残高</t>
    </r>
  </si>
  <si>
    <t>【シートの使い方】</t>
  </si>
  <si>
    <t>① 「設定」シートに家族の名前と現在の年齢を入力（他シートに自動反映）</t>
  </si>
  <si>
    <t>② 「年間収入・支出」シートに年間の収入・支出金額を入力</t>
  </si>
  <si>
    <t>③ 「バランスシート」シートに現在の資産・負債を入力</t>
  </si>
  <si>
    <r>
      <rPr>
        <rFont val="DejaVu Sans"/>
        <color theme="1"/>
        <sz val="10.0"/>
      </rPr>
      <t>④ 「ライフイベント」シートに今後</t>
    </r>
    <r>
      <rPr>
        <rFont val="Arial"/>
        <color theme="1"/>
        <sz val="10.0"/>
      </rPr>
      <t>20</t>
    </r>
    <r>
      <rPr>
        <rFont val="DejaVu Sans"/>
        <color theme="1"/>
        <sz val="10.0"/>
      </rPr>
      <t>年の予定イベントと費用を入力</t>
    </r>
  </si>
  <si>
    <r>
      <rPr>
        <rFont val="DejaVu Sans"/>
        <color theme="1"/>
        <sz val="10.0"/>
      </rPr>
      <t>⑤ 「キャッシュフロー」シートで各年の収入・支出を入力すると</t>
    </r>
    <r>
      <rPr>
        <rFont val="Arial"/>
        <color theme="1"/>
        <sz val="10.0"/>
      </rPr>
      <t>20</t>
    </r>
    <r>
      <rPr>
        <rFont val="DejaVu Sans"/>
        <color theme="1"/>
        <sz val="10.0"/>
      </rPr>
      <t>年間の貯蓄推移が確認できます</t>
    </r>
  </si>
  <si>
    <t>⑥ このダッシュボードシートで家計全体を一覧確認できます</t>
  </si>
  <si>
    <t>家計管理シート　設定（家族情報）</t>
  </si>
  <si>
    <t>家族の氏名・現在年齢を入力してください。他のシートに自動反映されます。</t>
  </si>
  <si>
    <t>続柄</t>
  </si>
  <si>
    <t>氏名</t>
  </si>
  <si>
    <t>現在年齢</t>
  </si>
  <si>
    <t>生年（西暦）</t>
  </si>
  <si>
    <t>備考</t>
  </si>
  <si>
    <t>夫</t>
  </si>
  <si>
    <t>父</t>
  </si>
  <si>
    <t>妻</t>
  </si>
  <si>
    <t>母</t>
  </si>
  <si>
    <t>子①</t>
  </si>
  <si>
    <t>息子</t>
  </si>
  <si>
    <t>子②</t>
  </si>
  <si>
    <t>娘</t>
  </si>
  <si>
    <t>子③</t>
  </si>
  <si>
    <t>その他①</t>
  </si>
  <si>
    <t>その他②</t>
  </si>
  <si>
    <t>【色の凡例】　青字：入力セル（黄背景）　黒字：自動計算　緑字：他シート参照</t>
  </si>
  <si>
    <t>年間の収入と支出を把握しよう</t>
  </si>
  <si>
    <t>単位：万円　　※青字のセルに金額を入力してください</t>
  </si>
  <si>
    <t>● 年間収入</t>
  </si>
  <si>
    <t>収入区分</t>
  </si>
  <si>
    <t>収入金額（額面）</t>
  </si>
  <si>
    <t>控除合計（税・社保）</t>
  </si>
  <si>
    <t>手取り収入（可処分所得）</t>
  </si>
  <si>
    <t>その他</t>
  </si>
  <si>
    <t>一時的な収入（賞与・副業等）</t>
  </si>
  <si>
    <t>-</t>
  </si>
  <si>
    <r>
      <rPr>
        <rFont val="DejaVu Sans"/>
        <b/>
        <color theme="1"/>
        <sz val="10.0"/>
      </rPr>
      <t>年間収入合計（</t>
    </r>
    <r>
      <rPr>
        <rFont val="Arial"/>
        <b/>
        <color theme="1"/>
        <sz val="10.0"/>
      </rPr>
      <t>A</t>
    </r>
    <r>
      <rPr>
        <rFont val="DejaVu Sans"/>
        <b/>
        <color theme="1"/>
        <sz val="10.0"/>
      </rPr>
      <t>）</t>
    </r>
  </si>
  <si>
    <t>● 年間支出</t>
  </si>
  <si>
    <t>支出項目</t>
  </si>
  <si>
    <t>内容</t>
  </si>
  <si>
    <t>毎月の支出①（万円）</t>
  </si>
  <si>
    <t>年に数回の支出②（万円）</t>
  </si>
  <si>
    <r>
      <rPr>
        <rFont val="DejaVu Sans"/>
        <b/>
        <color rgb="FFFFFFFF"/>
        <sz val="10.0"/>
      </rPr>
      <t>年間支出　①</t>
    </r>
    <r>
      <rPr>
        <rFont val="Arial"/>
        <b/>
        <color rgb="FFFFFFFF"/>
        <sz val="10.0"/>
      </rPr>
      <t>×12</t>
    </r>
    <r>
      <rPr>
        <rFont val="DejaVu Sans"/>
        <b/>
        <color rgb="FFFFFFFF"/>
        <sz val="10.0"/>
      </rPr>
      <t>＋②（万円）</t>
    </r>
  </si>
  <si>
    <t>基本生活費</t>
  </si>
  <si>
    <t>食費・水道光熱費・通信費・日用雑貨費・教養娯楽費など</t>
  </si>
  <si>
    <t>住居関連費</t>
  </si>
  <si>
    <t>住宅ローン・管理費・積立金・固定資産税など</t>
  </si>
  <si>
    <t>車両費</t>
  </si>
  <si>
    <t>駐車場代・ガソリン代・自動車税など</t>
  </si>
  <si>
    <t>教育費</t>
  </si>
  <si>
    <t>学校教育費・塾代・習い事の費用など</t>
  </si>
  <si>
    <t>保険料</t>
  </si>
  <si>
    <t>家族全員の保険料</t>
  </si>
  <si>
    <t>その他の支出</t>
  </si>
  <si>
    <t>レジャー費・交際費・冠婚葬祭費など</t>
  </si>
  <si>
    <r>
      <rPr>
        <rFont val="DejaVu Sans"/>
        <b/>
        <color theme="1"/>
        <sz val="10.0"/>
      </rPr>
      <t>年間支出合計（</t>
    </r>
    <r>
      <rPr>
        <rFont val="Arial"/>
        <b/>
        <color theme="1"/>
        <sz val="10.0"/>
      </rPr>
      <t>B</t>
    </r>
    <r>
      <rPr>
        <rFont val="DejaVu Sans"/>
        <b/>
        <color theme="1"/>
        <sz val="10.0"/>
      </rPr>
      <t>）</t>
    </r>
  </si>
  <si>
    <r>
      <rPr>
        <rFont val="Arial"/>
        <b/>
        <color rgb="FFFFFFFF"/>
        <sz val="11.0"/>
      </rPr>
      <t>1</t>
    </r>
    <r>
      <rPr>
        <rFont val="DejaVu Sans"/>
        <b/>
        <color rgb="FFFFFFFF"/>
        <sz val="11.0"/>
      </rPr>
      <t xml:space="preserve">年間に貯蓄できる額　</t>
    </r>
    <r>
      <rPr>
        <rFont val="Arial"/>
        <b/>
        <color rgb="FFFFFFFF"/>
        <sz val="11.0"/>
      </rPr>
      <t>A</t>
    </r>
    <r>
      <rPr>
        <rFont val="DejaVu Sans"/>
        <b/>
        <color rgb="FFFFFFFF"/>
        <sz val="11.0"/>
      </rPr>
      <t xml:space="preserve">（収入合計）－ </t>
    </r>
    <r>
      <rPr>
        <rFont val="Arial"/>
        <b/>
        <color rgb="FFFFFFFF"/>
        <sz val="11.0"/>
      </rPr>
      <t>B</t>
    </r>
    <r>
      <rPr>
        <rFont val="DejaVu Sans"/>
        <b/>
        <color rgb="FFFFFFFF"/>
        <sz val="11.0"/>
      </rPr>
      <t>（支出合計）</t>
    </r>
  </si>
  <si>
    <t>家計のバランスシート（純資産）</t>
  </si>
  <si>
    <r>
      <rPr>
        <rFont val="DejaVu Sans"/>
        <color theme="1"/>
        <sz val="10.0"/>
      </rPr>
      <t>単位：万円　　青字セルに現在の金額を入力してください　基準日：</t>
    </r>
    <r>
      <rPr>
        <rFont val="Arial"/>
        <color theme="1"/>
        <sz val="10.0"/>
      </rPr>
      <t>2026</t>
    </r>
    <r>
      <rPr>
        <rFont val="DejaVu Sans"/>
        <color theme="1"/>
        <sz val="10.0"/>
      </rPr>
      <t>年</t>
    </r>
    <r>
      <rPr>
        <rFont val="Arial"/>
        <color theme="1"/>
        <sz val="10.0"/>
      </rPr>
      <t>3</t>
    </r>
    <r>
      <rPr>
        <rFont val="DejaVu Sans"/>
        <color theme="1"/>
        <sz val="10.0"/>
      </rPr>
      <t>月</t>
    </r>
  </si>
  <si>
    <t>資　産</t>
  </si>
  <si>
    <t>負　債</t>
  </si>
  <si>
    <t>現金</t>
  </si>
  <si>
    <t>住宅ローン</t>
  </si>
  <si>
    <t>普通預金など</t>
  </si>
  <si>
    <t>自動車ローン</t>
  </si>
  <si>
    <t>定期性預金</t>
  </si>
  <si>
    <t>カードローン</t>
  </si>
  <si>
    <t>貯蓄型の保険</t>
  </si>
  <si>
    <t>奨学金</t>
  </si>
  <si>
    <t>株式</t>
  </si>
  <si>
    <t>債券</t>
  </si>
  <si>
    <t>投資信託</t>
  </si>
  <si>
    <r>
      <rPr>
        <rFont val="DejaVu Sans"/>
        <b/>
        <color theme="1"/>
        <sz val="10.0"/>
      </rPr>
      <t>負債合計（</t>
    </r>
    <r>
      <rPr>
        <rFont val="Arial"/>
        <b/>
        <color theme="1"/>
        <sz val="10.0"/>
      </rPr>
      <t>B</t>
    </r>
    <r>
      <rPr>
        <rFont val="DejaVu Sans"/>
        <b/>
        <color theme="1"/>
        <sz val="10.0"/>
      </rPr>
      <t>）</t>
    </r>
  </si>
  <si>
    <t>その他の投資商品</t>
  </si>
  <si>
    <t>住宅（現在の市場価格）</t>
  </si>
  <si>
    <r>
      <rPr>
        <rFont val="DejaVu Sans"/>
        <b/>
        <color theme="1"/>
        <sz val="10.0"/>
      </rPr>
      <t>資産合計（</t>
    </r>
    <r>
      <rPr>
        <rFont val="Arial"/>
        <b/>
        <color theme="1"/>
        <sz val="10.0"/>
      </rPr>
      <t>A</t>
    </r>
    <r>
      <rPr>
        <rFont val="DejaVu Sans"/>
        <b/>
        <color theme="1"/>
        <sz val="10.0"/>
      </rPr>
      <t>）</t>
    </r>
  </si>
  <si>
    <r>
      <rPr>
        <rFont val="DejaVu Sans"/>
        <b/>
        <color rgb="FFFFFFFF"/>
        <sz val="12.0"/>
      </rPr>
      <t xml:space="preserve">純資産　</t>
    </r>
    <r>
      <rPr>
        <rFont val="Arial"/>
        <b/>
        <color rgb="FFFFFFFF"/>
        <sz val="12.0"/>
      </rPr>
      <t>A</t>
    </r>
    <r>
      <rPr>
        <rFont val="DejaVu Sans"/>
        <b/>
        <color rgb="FFFFFFFF"/>
        <sz val="12.0"/>
      </rPr>
      <t xml:space="preserve">（資産合計）－ </t>
    </r>
    <r>
      <rPr>
        <rFont val="Arial"/>
        <b/>
        <color rgb="FFFFFFFF"/>
        <sz val="12.0"/>
      </rPr>
      <t>B</t>
    </r>
    <r>
      <rPr>
        <rFont val="DejaVu Sans"/>
        <b/>
        <color rgb="FFFFFFFF"/>
        <sz val="12.0"/>
      </rPr>
      <t>（負債合計）</t>
    </r>
  </si>
  <si>
    <t>今後のライフイベントとかかる費用（40年間）</t>
  </si>
  <si>
    <r>
      <rPr>
        <rFont val="DejaVu Sans"/>
        <color theme="1"/>
        <sz val="10.0"/>
      </rPr>
      <t>今から</t>
    </r>
    <r>
      <rPr>
        <rFont val="Arial"/>
        <color theme="1"/>
        <sz val="10.0"/>
      </rPr>
      <t>20</t>
    </r>
    <r>
      <rPr>
        <rFont val="DejaVu Sans"/>
        <color theme="1"/>
        <sz val="10.0"/>
      </rPr>
      <t>年先までのライフイベントと費用を書き出しましょう。黄色のセルに入力してください。</t>
    </r>
  </si>
  <si>
    <t>年</t>
  </si>
  <si>
    <t>経過
年数</t>
  </si>
  <si>
    <t>夫の
年齢</t>
  </si>
  <si>
    <t>妻の
年齢</t>
  </si>
  <si>
    <t>子①の
年齢</t>
  </si>
  <si>
    <t>子②の
年齢</t>
  </si>
  <si>
    <t>子③の
年齢</t>
  </si>
  <si>
    <t>ライフイベント</t>
  </si>
  <si>
    <t>かかるお金
（万円）</t>
  </si>
  <si>
    <t>出産</t>
  </si>
  <si>
    <t>第１子入学</t>
  </si>
  <si>
    <t>第２子入学</t>
  </si>
  <si>
    <t>中学校入学</t>
  </si>
  <si>
    <t>高校入学</t>
  </si>
  <si>
    <t>大学</t>
  </si>
  <si>
    <r>
      <rPr>
        <rFont val="DejaVu Sans"/>
        <b/>
        <color rgb="FFFFFFFF"/>
        <sz val="16.0"/>
      </rPr>
      <t>キャッシュフロー表（今後</t>
    </r>
    <r>
      <rPr>
        <rFont val="Arial"/>
        <b/>
        <color rgb="FFFFFFFF"/>
        <sz val="16.0"/>
      </rPr>
      <t>20</t>
    </r>
    <r>
      <rPr>
        <rFont val="DejaVu Sans"/>
        <b/>
        <color rgb="FFFFFFFF"/>
        <sz val="16.0"/>
      </rPr>
      <t>年間）</t>
    </r>
  </si>
  <si>
    <t>単位：万円　黄色セルに入力。収入・支出の年間金額を記入すると、収支・貯蓄残高が自動計算されます。</t>
  </si>
  <si>
    <t>項目</t>
  </si>
  <si>
    <t>内訳</t>
  </si>
  <si>
    <t>経過年数</t>
  </si>
  <si>
    <t>夫の年齢</t>
  </si>
  <si>
    <t>妻の年齢</t>
  </si>
  <si>
    <t>子①の年齢</t>
  </si>
  <si>
    <t>子②の年齢</t>
  </si>
  <si>
    <t>子③の年齢</t>
  </si>
  <si>
    <t>収　入</t>
  </si>
  <si>
    <t>夫の収入</t>
  </si>
  <si>
    <t>手取り年収</t>
  </si>
  <si>
    <t>妻の収入</t>
  </si>
  <si>
    <t>一時的な収入</t>
  </si>
  <si>
    <t>賞与・副業等</t>
  </si>
  <si>
    <r>
      <rPr>
        <rFont val="DejaVu Sans"/>
        <b/>
        <color theme="1"/>
        <sz val="10.0"/>
      </rPr>
      <t>収入合計（</t>
    </r>
    <r>
      <rPr>
        <rFont val="Arial"/>
        <b/>
        <color theme="1"/>
        <sz val="10.0"/>
      </rPr>
      <t>A</t>
    </r>
    <r>
      <rPr>
        <rFont val="DejaVu Sans"/>
        <b/>
        <color theme="1"/>
        <sz val="10.0"/>
      </rPr>
      <t>）</t>
    </r>
  </si>
  <si>
    <t>支　出</t>
  </si>
  <si>
    <t>食費・光熱費・通信費等</t>
  </si>
  <si>
    <t>ローン・管理費・固定資産税等</t>
  </si>
  <si>
    <t>駐車場・ガソリン・自動車税等</t>
  </si>
  <si>
    <t>学校・塾・習い事等</t>
  </si>
  <si>
    <t>レジャー・交際費等</t>
  </si>
  <si>
    <t>一時的な支出</t>
  </si>
  <si>
    <t>大型購入・ライフイベント等</t>
  </si>
  <si>
    <r>
      <rPr>
        <rFont val="DejaVu Sans"/>
        <b/>
        <color theme="1"/>
        <sz val="10.0"/>
      </rPr>
      <t>支出合計（</t>
    </r>
    <r>
      <rPr>
        <rFont val="Arial"/>
        <b/>
        <color theme="1"/>
        <sz val="10.0"/>
      </rPr>
      <t>B</t>
    </r>
    <r>
      <rPr>
        <rFont val="DejaVu Sans"/>
        <b/>
        <color theme="1"/>
        <sz val="10.0"/>
      </rPr>
      <t>）</t>
    </r>
  </si>
  <si>
    <r>
      <rPr>
        <rFont val="DejaVu Sans"/>
        <b/>
        <color rgb="FFFFFFFF"/>
        <sz val="10.0"/>
      </rPr>
      <t>年間収支（</t>
    </r>
    <r>
      <rPr>
        <rFont val="Arial"/>
        <b/>
        <color rgb="FFFFFFFF"/>
        <sz val="10.0"/>
      </rPr>
      <t>A</t>
    </r>
    <r>
      <rPr>
        <rFont val="DejaVu Sans"/>
        <b/>
        <color rgb="FFFFFFFF"/>
        <sz val="10.0"/>
      </rPr>
      <t>－</t>
    </r>
    <r>
      <rPr>
        <rFont val="Arial"/>
        <b/>
        <color rgb="FFFFFFFF"/>
        <sz val="10.0"/>
      </rPr>
      <t>B</t>
    </r>
    <r>
      <rPr>
        <rFont val="DejaVu Sans"/>
        <b/>
        <color rgb="FFFFFFFF"/>
        <sz val="10.0"/>
      </rPr>
      <t>）</t>
    </r>
  </si>
  <si>
    <t>貯蓄残高（累計）</t>
  </si>
  <si>
    <t>前年残高＋年間収支</t>
  </si>
  <si>
    <r>
      <rPr>
        <rFont val="DejaVu Sans"/>
        <i/>
        <color rgb="FF555555"/>
        <sz val="9.0"/>
      </rPr>
      <t>※ 貯蓄残高の</t>
    </r>
    <r>
      <rPr>
        <rFont val="Arial"/>
        <i/>
        <color rgb="FF555555"/>
        <sz val="9.0"/>
      </rPr>
      <t>2026</t>
    </r>
    <r>
      <rPr>
        <rFont val="DejaVu Sans"/>
        <i/>
        <color rgb="FF555555"/>
        <sz val="9.0"/>
      </rPr>
      <t>年列（</t>
    </r>
    <r>
      <rPr>
        <rFont val="Arial"/>
        <i/>
        <color rgb="FF555555"/>
        <sz val="9.0"/>
      </rPr>
      <t>C</t>
    </r>
    <r>
      <rPr>
        <rFont val="DejaVu Sans"/>
        <i/>
        <color rgb="FF555555"/>
        <sz val="9.0"/>
      </rPr>
      <t>列）は現在の貯蓄額（バランスシートの純資産等）を入力してください。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</si>
</sst>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\(#,##0\);\-"/>
  </numFmts>
  <fonts count="27">
    <font>
      <sz val="11.0"/>
      <color theme="1"/>
      <name val="Calibri"/>
      <scheme val="minor"/>
    </font>
    <font>
      <b/>
      <sz val="16.0"/>
      <color rgb="FFFFFFFF"/>
      <name val="Verdana"/>
    </font>
    <font/>
    <font>
      <sz val="10.0"/>
      <color theme="1"/>
      <name val="Verdana"/>
    </font>
    <font>
      <b/>
      <sz val="12.0"/>
      <color rgb="FFFFFFFF"/>
      <name val="Verdana"/>
    </font>
    <font>
      <b/>
      <sz val="10.0"/>
      <color theme="1"/>
      <name val="Verdana"/>
    </font>
    <font>
      <sz val="10.0"/>
      <color theme="1"/>
      <name val="Arial"/>
    </font>
    <font>
      <b/>
      <sz val="10.0"/>
      <color theme="1"/>
      <name val="Arial"/>
    </font>
    <font>
      <b/>
      <sz val="11.0"/>
      <color theme="1"/>
      <name val="Verdana"/>
    </font>
    <font>
      <b/>
      <sz val="10.0"/>
      <color rgb="FFFFFFFF"/>
      <name val="Verdana"/>
    </font>
    <font>
      <sz val="10.0"/>
      <color rgb="FF0000FF"/>
      <name val="Arial"/>
    </font>
    <font>
      <sz val="9.0"/>
      <color theme="1"/>
      <name val="Verdana"/>
    </font>
    <font>
      <color theme="1"/>
      <name val="Calibri"/>
      <scheme val="minor"/>
    </font>
    <font>
      <sz val="10.0"/>
      <color rgb="FF008000"/>
      <name val="Arial"/>
    </font>
    <font>
      <sz val="10.0"/>
      <color rgb="FF0000FF"/>
      <name val="Verdana"/>
    </font>
    <font>
      <b/>
      <sz val="11.0"/>
      <color theme="1"/>
      <name val="Arial"/>
    </font>
    <font>
      <b/>
      <sz val="11.0"/>
      <color rgb="FFFFFFFF"/>
      <name val="Arial"/>
    </font>
    <font>
      <b/>
      <sz val="12.0"/>
      <color theme="1"/>
      <name val="Verdana"/>
    </font>
    <font>
      <b/>
      <sz val="13.0"/>
      <color rgb="FF1F4E79"/>
      <name val="Arial"/>
    </font>
    <font>
      <b/>
      <sz val="14.0"/>
      <color rgb="FFFFFF00"/>
      <name val="Arial"/>
    </font>
    <font>
      <b/>
      <sz val="16.0"/>
      <color rgb="FFFFFFFF"/>
      <name val="Arial"/>
    </font>
    <font>
      <b/>
      <sz val="10.0"/>
      <color rgb="FFFFFFFF"/>
      <name val="Arial"/>
    </font>
    <font>
      <b/>
      <sz val="11.0"/>
      <color rgb="FFFFFFFF"/>
      <name val="Verdana"/>
    </font>
    <font>
      <sz val="11.0"/>
      <color theme="1"/>
      <name val="Calibri"/>
    </font>
    <font>
      <sz val="9.0"/>
      <color rgb="FFBBDDFF"/>
      <name val="Verdana"/>
    </font>
    <font>
      <b/>
      <sz val="10.0"/>
      <color rgb="FFFFFF00"/>
      <name val="Arial"/>
    </font>
    <font>
      <i/>
      <sz val="9.0"/>
      <color rgb="FF555555"/>
      <name val="Verdana"/>
    </font>
  </fonts>
  <fills count="23">
    <fill>
      <patternFill patternType="none"/>
    </fill>
    <fill>
      <patternFill patternType="lightGray"/>
    </fill>
    <fill>
      <patternFill patternType="solid">
        <fgColor rgb="FF2E74B5"/>
        <bgColor rgb="FF2E74B5"/>
      </patternFill>
    </fill>
    <fill>
      <patternFill patternType="solid">
        <fgColor rgb="FFEBF3FB"/>
        <bgColor rgb="FFEBF3FB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1F5C99"/>
        <bgColor rgb="FF1F5C99"/>
      </patternFill>
    </fill>
    <fill>
      <patternFill patternType="solid">
        <fgColor rgb="FF375623"/>
        <bgColor rgb="FF375623"/>
      </patternFill>
    </fill>
    <fill>
      <patternFill patternType="solid">
        <fgColor rgb="FF1F4E79"/>
        <bgColor rgb="FF1F4E79"/>
      </patternFill>
    </fill>
    <fill>
      <patternFill patternType="solid">
        <fgColor rgb="FFE2EFDA"/>
        <bgColor rgb="FFE2EFDA"/>
      </patternFill>
    </fill>
    <fill>
      <patternFill patternType="solid">
        <fgColor rgb="FFFAFFF7"/>
        <bgColor rgb="FFFAFFF7"/>
      </patternFill>
    </fill>
    <fill>
      <patternFill patternType="solid">
        <fgColor rgb="FFDEEAF1"/>
        <bgColor rgb="FFDEEAF1"/>
      </patternFill>
    </fill>
    <fill>
      <patternFill patternType="solid">
        <fgColor rgb="FFFFFFC0"/>
        <bgColor rgb="FFFFFFC0"/>
      </patternFill>
    </fill>
    <fill>
      <patternFill patternType="solid">
        <fgColor rgb="FFF2F2F2"/>
        <bgColor rgb="FFF2F2F2"/>
      </patternFill>
    </fill>
    <fill>
      <patternFill patternType="solid">
        <fgColor rgb="FFD6E4BC"/>
        <bgColor rgb="FFD6E4BC"/>
      </patternFill>
    </fill>
    <fill>
      <patternFill patternType="solid">
        <fgColor rgb="FFC55A11"/>
        <bgColor rgb="FFC55A11"/>
      </patternFill>
    </fill>
    <fill>
      <patternFill patternType="solid">
        <fgColor rgb="FF843C0C"/>
        <bgColor rgb="FF843C0C"/>
      </patternFill>
    </fill>
    <fill>
      <patternFill patternType="solid">
        <fgColor rgb="FFFBE5D6"/>
        <bgColor rgb="FFFBE5D6"/>
      </patternFill>
    </fill>
    <fill>
      <patternFill patternType="solid">
        <fgColor rgb="FFFEFEFE"/>
        <bgColor rgb="FFFEFEFE"/>
      </patternFill>
    </fill>
    <fill>
      <patternFill patternType="solid">
        <fgColor rgb="FFF4B183"/>
        <bgColor rgb="FFF4B183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FFF8F5"/>
        <bgColor rgb="FFFFF8F5"/>
      </patternFill>
    </fill>
  </fills>
  <borders count="9">
    <border/>
    <border>
      <left/>
      <top/>
      <bottom/>
    </border>
    <border>
      <top/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left style="medium">
        <color rgb="FF555555"/>
      </left>
      <top style="medium">
        <color rgb="FF555555"/>
      </top>
      <bottom style="medium">
        <color rgb="FF555555"/>
      </bottom>
    </border>
    <border>
      <top style="medium">
        <color rgb="FF555555"/>
      </top>
      <bottom style="medium">
        <color rgb="FF555555"/>
      </bottom>
    </border>
    <border>
      <left style="medium">
        <color rgb="FF555555"/>
      </left>
      <right style="medium">
        <color rgb="FF555555"/>
      </right>
      <top style="medium">
        <color rgb="FF555555"/>
      </top>
      <bottom style="medium">
        <color rgb="FF555555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1" fillId="3" fontId="3" numFmtId="0" xfId="0" applyAlignment="1" applyBorder="1" applyFill="1" applyFont="1">
      <alignment horizontal="left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3" fillId="4" fontId="5" numFmtId="0" xfId="0" applyAlignment="1" applyBorder="1" applyFill="1" applyFont="1">
      <alignment horizontal="left" shrinkToFit="0" vertical="center" wrapText="1"/>
    </xf>
    <xf borderId="4" fillId="5" fontId="6" numFmtId="164" xfId="0" applyAlignment="1" applyBorder="1" applyFill="1" applyFont="1" applyNumberFormat="1">
      <alignment horizontal="right" shrinkToFit="0" vertical="center" wrapText="0"/>
    </xf>
    <xf borderId="5" fillId="0" fontId="2" numFmtId="0" xfId="0" applyBorder="1" applyFont="1"/>
    <xf borderId="1" fillId="6" fontId="4" numFmtId="0" xfId="0" applyAlignment="1" applyBorder="1" applyFill="1" applyFont="1">
      <alignment horizontal="left" shrinkToFit="0" vertical="center" wrapText="1"/>
    </xf>
    <xf borderId="1" fillId="7" fontId="4" numFmtId="0" xfId="0" applyAlignment="1" applyBorder="1" applyFill="1" applyFont="1">
      <alignment horizontal="left" shrinkToFit="0" vertical="center" wrapText="1"/>
    </xf>
    <xf borderId="1" fillId="8" fontId="4" numFmtId="0" xfId="0" applyAlignment="1" applyBorder="1" applyFill="1" applyFont="1">
      <alignment horizontal="left" shrinkToFit="0" vertical="center" wrapText="1"/>
    </xf>
    <xf borderId="3" fillId="4" fontId="7" numFmtId="0" xfId="0" applyAlignment="1" applyBorder="1" applyFont="1">
      <alignment horizontal="left" shrinkToFit="0" vertical="center" wrapText="1"/>
    </xf>
    <xf borderId="1" fillId="9" fontId="8" numFmtId="0" xfId="0" applyAlignment="1" applyBorder="1" applyFill="1" applyFont="1">
      <alignment horizontal="left" shrinkToFit="0" vertical="center" wrapText="1"/>
    </xf>
    <xf borderId="1" fillId="10" fontId="3" numFmtId="0" xfId="0" applyAlignment="1" applyBorder="1" applyFill="1" applyFont="1">
      <alignment horizontal="left" shrinkToFit="0" vertical="center" wrapText="1"/>
    </xf>
    <xf borderId="1" fillId="5" fontId="3" numFmtId="0" xfId="0" applyAlignment="1" applyBorder="1" applyFont="1">
      <alignment horizontal="left" shrinkToFit="0" vertical="center" wrapText="1"/>
    </xf>
    <xf borderId="3" fillId="8" fontId="9" numFmtId="0" xfId="0" applyAlignment="1" applyBorder="1" applyFont="1">
      <alignment horizontal="center" shrinkToFit="0" vertical="center" wrapText="1"/>
    </xf>
    <xf borderId="3" fillId="11" fontId="5" numFmtId="0" xfId="0" applyAlignment="1" applyBorder="1" applyFill="1" applyFont="1">
      <alignment horizontal="left" shrinkToFit="0" vertical="center" wrapText="1"/>
    </xf>
    <xf borderId="3" fillId="12" fontId="10" numFmtId="0" xfId="0" applyAlignment="1" applyBorder="1" applyFill="1" applyFont="1">
      <alignment horizontal="left" readingOrder="0" shrinkToFit="0" vertical="center" wrapText="1"/>
    </xf>
    <xf borderId="3" fillId="12" fontId="10" numFmtId="1" xfId="0" applyAlignment="1" applyBorder="1" applyFont="1" applyNumberFormat="1">
      <alignment horizontal="center" readingOrder="0" shrinkToFit="0" vertical="center" wrapText="1"/>
    </xf>
    <xf borderId="3" fillId="13" fontId="6" numFmtId="1" xfId="0" applyAlignment="1" applyBorder="1" applyFill="1" applyFont="1" applyNumberFormat="1">
      <alignment horizontal="center" shrinkToFit="0" vertical="center" wrapText="1"/>
    </xf>
    <xf borderId="3" fillId="12" fontId="10" numFmtId="0" xfId="0" applyAlignment="1" applyBorder="1" applyFont="1">
      <alignment horizontal="left" shrinkToFit="0" vertical="center" wrapText="1"/>
    </xf>
    <xf borderId="3" fillId="12" fontId="10" numFmtId="1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2" numFmtId="14" xfId="0" applyAlignment="1" applyFont="1" applyNumberFormat="1">
      <alignment readingOrder="0"/>
    </xf>
    <xf borderId="3" fillId="13" fontId="13" numFmtId="0" xfId="0" applyAlignment="1" applyBorder="1" applyFont="1">
      <alignment horizontal="left" shrinkToFit="0" vertical="center" wrapText="1"/>
    </xf>
    <xf borderId="3" fillId="12" fontId="10" numFmtId="164" xfId="0" applyAlignment="1" applyBorder="1" applyFont="1" applyNumberFormat="1">
      <alignment horizontal="center" readingOrder="0" shrinkToFit="0" vertical="center" wrapText="1"/>
    </xf>
    <xf borderId="3" fillId="5" fontId="6" numFmtId="164" xfId="0" applyAlignment="1" applyBorder="1" applyFont="1" applyNumberFormat="1">
      <alignment horizontal="center" shrinkToFit="0" vertical="center" wrapText="1"/>
    </xf>
    <xf borderId="3" fillId="12" fontId="14" numFmtId="0" xfId="0" applyAlignment="1" applyBorder="1" applyFont="1">
      <alignment horizontal="left" shrinkToFit="0" vertical="center" wrapText="1"/>
    </xf>
    <xf borderId="3" fillId="12" fontId="10" numFmtId="164" xfId="0" applyAlignment="1" applyBorder="1" applyFont="1" applyNumberFormat="1">
      <alignment horizontal="center" shrinkToFit="0" vertical="center" wrapText="1"/>
    </xf>
    <xf borderId="3" fillId="13" fontId="6" numFmtId="0" xfId="0" applyAlignment="1" applyBorder="1" applyFont="1">
      <alignment horizontal="center" shrinkToFit="0" vertical="center" wrapText="1"/>
    </xf>
    <xf borderId="6" fillId="14" fontId="5" numFmtId="0" xfId="0" applyAlignment="1" applyBorder="1" applyFill="1" applyFont="1">
      <alignment horizontal="left" shrinkToFit="0" vertical="center" wrapText="1"/>
    </xf>
    <xf borderId="7" fillId="0" fontId="2" numFmtId="0" xfId="0" applyBorder="1" applyFont="1"/>
    <xf borderId="8" fillId="14" fontId="15" numFmtId="164" xfId="0" applyAlignment="1" applyBorder="1" applyFont="1" applyNumberFormat="1">
      <alignment horizontal="center" shrinkToFit="0" vertical="center" wrapText="1"/>
    </xf>
    <xf borderId="1" fillId="15" fontId="4" numFmtId="0" xfId="0" applyAlignment="1" applyBorder="1" applyFill="1" applyFont="1">
      <alignment horizontal="left" shrinkToFit="0" vertical="center" wrapText="1"/>
    </xf>
    <xf borderId="3" fillId="16" fontId="9" numFmtId="0" xfId="0" applyAlignment="1" applyBorder="1" applyFill="1" applyFont="1">
      <alignment horizontal="center" shrinkToFit="0" vertical="center" wrapText="1"/>
    </xf>
    <xf borderId="3" fillId="17" fontId="5" numFmtId="0" xfId="0" applyAlignment="1" applyBorder="1" applyFill="1" applyFont="1">
      <alignment horizontal="left" shrinkToFit="0" vertical="center" wrapText="1"/>
    </xf>
    <xf borderId="3" fillId="18" fontId="11" numFmtId="0" xfId="0" applyAlignment="1" applyBorder="1" applyFill="1" applyFont="1">
      <alignment horizontal="left" shrinkToFit="0" vertical="center" wrapText="1"/>
    </xf>
    <xf borderId="6" fillId="19" fontId="5" numFmtId="0" xfId="0" applyAlignment="1" applyBorder="1" applyFill="1" applyFont="1">
      <alignment horizontal="left" shrinkToFit="0" vertical="center" wrapText="1"/>
    </xf>
    <xf borderId="8" fillId="19" fontId="15" numFmtId="164" xfId="0" applyAlignment="1" applyBorder="1" applyFont="1" applyNumberFormat="1">
      <alignment horizontal="center" shrinkToFit="0" vertical="center" wrapText="1"/>
    </xf>
    <xf borderId="1" fillId="7" fontId="16" numFmtId="0" xfId="0" applyAlignment="1" applyBorder="1" applyFont="1">
      <alignment horizontal="left" shrinkToFit="0" vertical="center" wrapText="1"/>
    </xf>
    <xf borderId="6" fillId="9" fontId="17" numFmtId="0" xfId="0" applyAlignment="1" applyBorder="1" applyFont="1">
      <alignment horizontal="left" shrinkToFit="0" vertical="center" wrapText="1"/>
    </xf>
    <xf borderId="8" fillId="9" fontId="18" numFmtId="164" xfId="0" applyAlignment="1" applyBorder="1" applyFont="1" applyNumberFormat="1">
      <alignment horizontal="center" shrinkToFit="0" vertical="center" wrapText="1"/>
    </xf>
    <xf borderId="4" fillId="6" fontId="4" numFmtId="0" xfId="0" applyAlignment="1" applyBorder="1" applyFont="1">
      <alignment horizontal="center" shrinkToFit="0" vertical="center" wrapText="1"/>
    </xf>
    <xf borderId="4" fillId="16" fontId="4" numFmtId="0" xfId="0" applyAlignment="1" applyBorder="1" applyFont="1">
      <alignment horizontal="center" shrinkToFit="0" vertical="center" wrapText="1"/>
    </xf>
    <xf borderId="3" fillId="11" fontId="3" numFmtId="0" xfId="0" applyAlignment="1" applyBorder="1" applyFont="1">
      <alignment horizontal="left" shrinkToFit="0" vertical="center" wrapText="1"/>
    </xf>
    <xf borderId="3" fillId="12" fontId="10" numFmtId="164" xfId="0" applyAlignment="1" applyBorder="1" applyFont="1" applyNumberFormat="1">
      <alignment horizontal="right" readingOrder="0" shrinkToFit="0" vertical="center" wrapText="0"/>
    </xf>
    <xf borderId="3" fillId="17" fontId="3" numFmtId="0" xfId="0" applyAlignment="1" applyBorder="1" applyFont="1">
      <alignment horizontal="left" shrinkToFit="0" vertical="center" wrapText="1"/>
    </xf>
    <xf borderId="3" fillId="12" fontId="10" numFmtId="164" xfId="0" applyAlignment="1" applyBorder="1" applyFont="1" applyNumberFormat="1">
      <alignment horizontal="right" shrinkToFit="0" vertical="center" wrapText="0"/>
    </xf>
    <xf borderId="8" fillId="19" fontId="5" numFmtId="0" xfId="0" applyAlignment="1" applyBorder="1" applyFont="1">
      <alignment horizontal="left" shrinkToFit="0" vertical="center" wrapText="1"/>
    </xf>
    <xf borderId="8" fillId="19" fontId="15" numFmtId="164" xfId="0" applyAlignment="1" applyBorder="1" applyFont="1" applyNumberFormat="1">
      <alignment horizontal="right" shrinkToFit="0" vertical="center" wrapText="0"/>
    </xf>
    <xf borderId="8" fillId="14" fontId="5" numFmtId="0" xfId="0" applyAlignment="1" applyBorder="1" applyFont="1">
      <alignment horizontal="left" shrinkToFit="0" vertical="center" wrapText="1"/>
    </xf>
    <xf borderId="8" fillId="14" fontId="15" numFmtId="164" xfId="0" applyAlignment="1" applyBorder="1" applyFont="1" applyNumberFormat="1">
      <alignment horizontal="right" shrinkToFit="0" vertical="center" wrapText="0"/>
    </xf>
    <xf borderId="6" fillId="8" fontId="4" numFmtId="0" xfId="0" applyAlignment="1" applyBorder="1" applyFont="1">
      <alignment horizontal="left" shrinkToFit="0" vertical="center" wrapText="1"/>
    </xf>
    <xf borderId="6" fillId="8" fontId="19" numFmtId="164" xfId="0" applyAlignment="1" applyBorder="1" applyFont="1" applyNumberFormat="1">
      <alignment horizontal="center" shrinkToFit="0" vertical="center" wrapText="1"/>
    </xf>
    <xf borderId="1" fillId="2" fontId="20" numFmtId="0" xfId="0" applyAlignment="1" applyBorder="1" applyFont="1">
      <alignment horizontal="center" readingOrder="0" shrinkToFit="0" vertical="center" wrapText="1"/>
    </xf>
    <xf borderId="3" fillId="13" fontId="13" numFmtId="0" xfId="0" applyAlignment="1" applyBorder="1" applyFont="1">
      <alignment horizontal="center" readingOrder="0" shrinkToFit="0" vertical="center" wrapText="1"/>
    </xf>
    <xf borderId="3" fillId="13" fontId="13" numFmtId="0" xfId="0" applyAlignment="1" applyBorder="1" applyFont="1">
      <alignment horizontal="center" shrinkToFit="0" vertical="center" wrapText="1"/>
    </xf>
    <xf borderId="6" fillId="14" fontId="8" numFmtId="0" xfId="0" applyAlignment="1" applyBorder="1" applyFont="1">
      <alignment horizontal="left" shrinkToFit="0" vertical="center" wrapText="1"/>
    </xf>
    <xf borderId="3" fillId="8" fontId="21" numFmtId="1" xfId="0" applyAlignment="1" applyBorder="1" applyFont="1" applyNumberFormat="1">
      <alignment horizontal="center" shrinkToFit="0" vertical="center" wrapText="1"/>
    </xf>
    <xf borderId="3" fillId="13" fontId="6" numFmtId="0" xfId="0" applyAlignment="1" applyBorder="1" applyFont="1">
      <alignment horizontal="left" shrinkToFit="0" vertical="center" wrapText="1"/>
    </xf>
    <xf borderId="4" fillId="2" fontId="22" numFmtId="0" xfId="0" applyAlignment="1" applyBorder="1" applyFont="1">
      <alignment horizontal="center" shrinkToFit="0" vertical="center" wrapText="1"/>
    </xf>
    <xf borderId="3" fillId="2" fontId="23" numFmtId="0" xfId="0" applyAlignment="1" applyBorder="1" applyFont="1">
      <alignment shrinkToFit="0" vertical="bottom" wrapText="0"/>
    </xf>
    <xf borderId="3" fillId="20" fontId="5" numFmtId="0" xfId="0" applyAlignment="1" applyBorder="1" applyFill="1" applyFont="1">
      <alignment horizontal="left" shrinkToFit="0" vertical="center" wrapText="1"/>
    </xf>
    <xf borderId="3" fillId="13" fontId="11" numFmtId="0" xfId="0" applyAlignment="1" applyBorder="1" applyFont="1">
      <alignment horizontal="left" shrinkToFit="0" vertical="center" wrapText="1"/>
    </xf>
    <xf borderId="8" fillId="14" fontId="6" numFmtId="0" xfId="0" applyAlignment="1" applyBorder="1" applyFont="1">
      <alignment horizontal="left" shrinkToFit="0" vertical="center" wrapText="1"/>
    </xf>
    <xf borderId="8" fillId="14" fontId="7" numFmtId="164" xfId="0" applyAlignment="1" applyBorder="1" applyFont="1" applyNumberFormat="1">
      <alignment horizontal="center" shrinkToFit="0" vertical="center" wrapText="1"/>
    </xf>
    <xf borderId="4" fillId="15" fontId="22" numFmtId="0" xfId="0" applyAlignment="1" applyBorder="1" applyFont="1">
      <alignment horizontal="center" shrinkToFit="0" vertical="center" wrapText="1"/>
    </xf>
    <xf borderId="3" fillId="15" fontId="23" numFmtId="0" xfId="0" applyAlignment="1" applyBorder="1" applyFont="1">
      <alignment shrinkToFit="0" vertical="bottom" wrapText="0"/>
    </xf>
    <xf borderId="3" fillId="21" fontId="5" numFmtId="0" xfId="0" applyAlignment="1" applyBorder="1" applyFill="1" applyFont="1">
      <alignment horizontal="left" shrinkToFit="0" vertical="center" wrapText="1"/>
    </xf>
    <xf borderId="3" fillId="22" fontId="11" numFmtId="0" xfId="0" applyAlignment="1" applyBorder="1" applyFill="1" applyFont="1">
      <alignment horizontal="left" shrinkToFit="0" vertical="center" wrapText="1"/>
    </xf>
    <xf borderId="8" fillId="19" fontId="6" numFmtId="0" xfId="0" applyAlignment="1" applyBorder="1" applyFont="1">
      <alignment horizontal="left" shrinkToFit="0" vertical="center" wrapText="1"/>
    </xf>
    <xf borderId="8" fillId="19" fontId="7" numFmtId="164" xfId="0" applyAlignment="1" applyBorder="1" applyFont="1" applyNumberFormat="1">
      <alignment horizontal="center" shrinkToFit="0" vertical="center" wrapText="1"/>
    </xf>
    <xf borderId="8" fillId="7" fontId="9" numFmtId="0" xfId="0" applyAlignment="1" applyBorder="1" applyFont="1">
      <alignment horizontal="left" shrinkToFit="0" vertical="center" wrapText="1"/>
    </xf>
    <xf borderId="8" fillId="7" fontId="23" numFmtId="0" xfId="0" applyAlignment="1" applyBorder="1" applyFont="1">
      <alignment shrinkToFit="0" vertical="bottom" wrapText="0"/>
    </xf>
    <xf borderId="8" fillId="9" fontId="7" numFmtId="164" xfId="0" applyAlignment="1" applyBorder="1" applyFont="1" applyNumberFormat="1">
      <alignment horizontal="center" shrinkToFit="0" vertical="center" wrapText="1"/>
    </xf>
    <xf borderId="8" fillId="8" fontId="9" numFmtId="0" xfId="0" applyAlignment="1" applyBorder="1" applyFont="1">
      <alignment horizontal="left" shrinkToFit="0" vertical="center" wrapText="1"/>
    </xf>
    <xf borderId="8" fillId="8" fontId="24" numFmtId="0" xfId="0" applyAlignment="1" applyBorder="1" applyFont="1">
      <alignment horizontal="left" shrinkToFit="0" vertical="center" wrapText="1"/>
    </xf>
    <xf borderId="8" fillId="12" fontId="10" numFmtId="164" xfId="0" applyAlignment="1" applyBorder="1" applyFont="1" applyNumberFormat="1">
      <alignment horizontal="center" shrinkToFit="0" vertical="center" wrapText="1"/>
    </xf>
    <xf borderId="8" fillId="8" fontId="25" numFmtId="164" xfId="0" applyAlignment="1" applyBorder="1" applyFont="1" applyNumberFormat="1">
      <alignment horizontal="center" shrinkToFit="0" vertical="center" wrapText="1"/>
    </xf>
    <xf borderId="0" fillId="0" fontId="26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20.0"/>
    <col customWidth="1" min="3" max="3" width="4.0"/>
    <col customWidth="1" min="4" max="4" width="28.0"/>
    <col customWidth="1" min="5" max="5" width="20.0"/>
    <col customWidth="1" min="6" max="26" width="8.71"/>
  </cols>
  <sheetData>
    <row r="1" ht="36.0" customHeight="1">
      <c r="A1" s="1" t="s">
        <v>0</v>
      </c>
      <c r="B1" s="2"/>
      <c r="C1" s="2"/>
      <c r="D1" s="2"/>
      <c r="E1" s="2"/>
    </row>
    <row r="2" ht="15.0" customHeight="1">
      <c r="A2" s="3" t="s">
        <v>1</v>
      </c>
      <c r="B2" s="2"/>
      <c r="C2" s="2"/>
      <c r="D2" s="2"/>
      <c r="E2" s="2"/>
    </row>
    <row r="4" ht="25.5" customHeight="1">
      <c r="A4" s="4" t="s">
        <v>2</v>
      </c>
      <c r="B4" s="2"/>
      <c r="C4" s="2"/>
      <c r="D4" s="2"/>
      <c r="E4" s="2"/>
    </row>
    <row r="5" ht="24.0" customHeight="1">
      <c r="A5" s="5" t="s">
        <v>3</v>
      </c>
      <c r="B5" s="6">
        <f>'年間収入・支出'!E9</f>
        <v>0</v>
      </c>
      <c r="C5" s="7"/>
      <c r="D5" s="7"/>
      <c r="E5" s="7"/>
    </row>
    <row r="6" ht="24.0" customHeight="1">
      <c r="A6" s="5" t="s">
        <v>4</v>
      </c>
      <c r="B6" s="6">
        <f>'年間収入・支出'!E19</f>
        <v>0</v>
      </c>
      <c r="C6" s="7"/>
      <c r="D6" s="7"/>
      <c r="E6" s="7"/>
    </row>
    <row r="7" ht="24.0" customHeight="1">
      <c r="A7" s="5" t="s">
        <v>5</v>
      </c>
      <c r="B7" s="6">
        <f>'年間収入・支出'!E22</f>
        <v>0</v>
      </c>
      <c r="C7" s="7"/>
      <c r="D7" s="7"/>
      <c r="E7" s="7"/>
    </row>
    <row r="9" ht="25.5" customHeight="1">
      <c r="A9" s="8" t="s">
        <v>6</v>
      </c>
      <c r="B9" s="2"/>
      <c r="C9" s="2"/>
      <c r="D9" s="2"/>
      <c r="E9" s="2"/>
    </row>
    <row r="10" ht="24.0" customHeight="1">
      <c r="A10" s="5" t="s">
        <v>7</v>
      </c>
      <c r="B10" s="6">
        <f>'バランスシート'!B15</f>
        <v>0</v>
      </c>
      <c r="C10" s="7"/>
      <c r="D10" s="7"/>
      <c r="E10" s="7"/>
    </row>
    <row r="11" ht="24.0" customHeight="1">
      <c r="A11" s="5" t="s">
        <v>8</v>
      </c>
      <c r="B11" s="6">
        <f>'バランスシート'!E11</f>
        <v>0</v>
      </c>
      <c r="C11" s="7"/>
      <c r="D11" s="7"/>
      <c r="E11" s="7"/>
    </row>
    <row r="12" ht="24.0" customHeight="1">
      <c r="A12" s="5" t="s">
        <v>9</v>
      </c>
      <c r="B12" s="6">
        <f>'バランスシート'!D17</f>
        <v>0</v>
      </c>
      <c r="C12" s="7"/>
      <c r="D12" s="7"/>
      <c r="E12" s="7"/>
    </row>
    <row r="14" ht="25.5" customHeight="1">
      <c r="A14" s="9" t="s">
        <v>10</v>
      </c>
      <c r="B14" s="2"/>
      <c r="C14" s="2"/>
      <c r="D14" s="2"/>
      <c r="E14" s="2"/>
    </row>
    <row r="15" ht="24.0" customHeight="1">
      <c r="A15" s="5" t="s">
        <v>11</v>
      </c>
      <c r="B15" s="6"/>
      <c r="C15" s="7"/>
      <c r="D15" s="7"/>
      <c r="E15" s="7"/>
    </row>
    <row r="17" ht="25.5" customHeight="1">
      <c r="A17" s="10" t="s">
        <v>12</v>
      </c>
      <c r="B17" s="2"/>
      <c r="C17" s="2"/>
      <c r="D17" s="2"/>
      <c r="E17" s="2"/>
    </row>
    <row r="18" ht="24.0" customHeight="1">
      <c r="A18" s="11" t="s">
        <v>13</v>
      </c>
      <c r="B18" s="6">
        <f>'キャッシュフロー'!H28</f>
        <v>0</v>
      </c>
      <c r="C18" s="7"/>
      <c r="D18" s="7"/>
      <c r="E18" s="7"/>
    </row>
    <row r="19" ht="24.0" customHeight="1">
      <c r="A19" s="11" t="s">
        <v>14</v>
      </c>
      <c r="B19" s="6">
        <f>'キャッシュフロー'!M28</f>
        <v>0</v>
      </c>
      <c r="C19" s="7"/>
      <c r="D19" s="7"/>
      <c r="E19" s="7"/>
    </row>
    <row r="20" ht="24.0" customHeight="1">
      <c r="A20" s="11" t="s">
        <v>15</v>
      </c>
      <c r="B20" s="6">
        <f>'キャッシュフロー'!V28</f>
        <v>0</v>
      </c>
      <c r="C20" s="7"/>
      <c r="D20" s="7"/>
      <c r="E20" s="7"/>
    </row>
    <row r="21" ht="15.75" customHeight="1"/>
    <row r="22" ht="6.0" customHeight="1"/>
    <row r="23" ht="15.0" customHeight="1">
      <c r="A23" s="12" t="s">
        <v>16</v>
      </c>
      <c r="B23" s="2"/>
      <c r="C23" s="2"/>
      <c r="D23" s="2"/>
      <c r="E23" s="2"/>
    </row>
    <row r="24" ht="19.5" customHeight="1">
      <c r="A24" s="13" t="s">
        <v>17</v>
      </c>
      <c r="B24" s="2"/>
      <c r="C24" s="2"/>
      <c r="D24" s="2"/>
      <c r="E24" s="2"/>
    </row>
    <row r="25" ht="19.5" customHeight="1">
      <c r="A25" s="14" t="s">
        <v>18</v>
      </c>
      <c r="B25" s="2"/>
      <c r="C25" s="2"/>
      <c r="D25" s="2"/>
      <c r="E25" s="2"/>
    </row>
    <row r="26" ht="19.5" customHeight="1">
      <c r="A26" s="13" t="s">
        <v>19</v>
      </c>
      <c r="B26" s="2"/>
      <c r="C26" s="2"/>
      <c r="D26" s="2"/>
      <c r="E26" s="2"/>
    </row>
    <row r="27" ht="19.5" customHeight="1">
      <c r="A27" s="14" t="s">
        <v>20</v>
      </c>
      <c r="B27" s="2"/>
      <c r="C27" s="2"/>
      <c r="D27" s="2"/>
      <c r="E27" s="2"/>
    </row>
    <row r="28" ht="19.5" customHeight="1">
      <c r="A28" s="13" t="s">
        <v>21</v>
      </c>
      <c r="B28" s="2"/>
      <c r="C28" s="2"/>
      <c r="D28" s="2"/>
      <c r="E28" s="2"/>
    </row>
    <row r="29" ht="19.5" customHeight="1">
      <c r="A29" s="14" t="s">
        <v>22</v>
      </c>
      <c r="B29" s="2"/>
      <c r="C29" s="2"/>
      <c r="D29" s="2"/>
      <c r="E29" s="2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A1:E1"/>
    <mergeCell ref="A2:E2"/>
    <mergeCell ref="A4:E4"/>
    <mergeCell ref="B5:E5"/>
    <mergeCell ref="B6:E6"/>
    <mergeCell ref="B7:E7"/>
    <mergeCell ref="A9:E9"/>
    <mergeCell ref="B10:E10"/>
    <mergeCell ref="B11:E11"/>
    <mergeCell ref="B12:E12"/>
    <mergeCell ref="A14:E14"/>
    <mergeCell ref="B15:E15"/>
    <mergeCell ref="A17:E17"/>
    <mergeCell ref="B18:E18"/>
    <mergeCell ref="A28:E28"/>
    <mergeCell ref="A29:E29"/>
    <mergeCell ref="B19:E19"/>
    <mergeCell ref="B20:E20"/>
    <mergeCell ref="A23:E23"/>
    <mergeCell ref="A24:E24"/>
    <mergeCell ref="A25:E25"/>
    <mergeCell ref="A26:E26"/>
    <mergeCell ref="A27:E27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20.0"/>
    <col customWidth="1" min="3" max="4" width="14.0"/>
    <col customWidth="1" min="5" max="5" width="26.0"/>
    <col customWidth="1" min="6" max="26" width="8.71"/>
  </cols>
  <sheetData>
    <row r="1" ht="36.0" customHeight="1">
      <c r="A1" s="1" t="s">
        <v>23</v>
      </c>
      <c r="B1" s="2"/>
      <c r="C1" s="2"/>
      <c r="D1" s="2"/>
      <c r="E1" s="2"/>
    </row>
    <row r="2" ht="15.0" customHeight="1">
      <c r="A2" s="3" t="s">
        <v>24</v>
      </c>
      <c r="B2" s="2"/>
      <c r="C2" s="2"/>
      <c r="D2" s="2"/>
      <c r="E2" s="2"/>
    </row>
    <row r="3" ht="24.0" customHeight="1">
      <c r="A3" s="15" t="s">
        <v>25</v>
      </c>
      <c r="B3" s="15" t="s">
        <v>26</v>
      </c>
      <c r="C3" s="15" t="s">
        <v>27</v>
      </c>
      <c r="D3" s="15" t="s">
        <v>28</v>
      </c>
      <c r="E3" s="15" t="s">
        <v>29</v>
      </c>
    </row>
    <row r="4" ht="21.75" customHeight="1">
      <c r="A4" s="16" t="s">
        <v>30</v>
      </c>
      <c r="B4" s="17" t="s">
        <v>31</v>
      </c>
      <c r="C4" s="18">
        <v>43.0</v>
      </c>
      <c r="D4" s="19">
        <f t="shared" ref="D4:D10" si="1">IF(C4="","",2026-C4)</f>
        <v>1983</v>
      </c>
      <c r="E4" s="20"/>
    </row>
    <row r="5" ht="21.75" customHeight="1">
      <c r="A5" s="16" t="s">
        <v>32</v>
      </c>
      <c r="B5" s="17" t="s">
        <v>33</v>
      </c>
      <c r="C5" s="18">
        <v>42.0</v>
      </c>
      <c r="D5" s="19">
        <f t="shared" si="1"/>
        <v>1984</v>
      </c>
      <c r="E5" s="20"/>
    </row>
    <row r="6" ht="21.75" customHeight="1">
      <c r="A6" s="16" t="s">
        <v>34</v>
      </c>
      <c r="B6" s="17" t="s">
        <v>35</v>
      </c>
      <c r="C6" s="18">
        <v>15.0</v>
      </c>
      <c r="D6" s="19">
        <f t="shared" si="1"/>
        <v>2011</v>
      </c>
      <c r="E6" s="20"/>
    </row>
    <row r="7" ht="21.75" customHeight="1">
      <c r="A7" s="16" t="s">
        <v>36</v>
      </c>
      <c r="B7" s="17" t="s">
        <v>37</v>
      </c>
      <c r="C7" s="18">
        <v>12.0</v>
      </c>
      <c r="D7" s="19">
        <f t="shared" si="1"/>
        <v>2014</v>
      </c>
      <c r="E7" s="20"/>
    </row>
    <row r="8" ht="21.75" customHeight="1">
      <c r="A8" s="16" t="s">
        <v>38</v>
      </c>
      <c r="B8" s="20"/>
      <c r="C8" s="21"/>
      <c r="D8" s="19" t="str">
        <f t="shared" si="1"/>
        <v/>
      </c>
      <c r="E8" s="20"/>
    </row>
    <row r="9" ht="21.75" customHeight="1">
      <c r="A9" s="16" t="s">
        <v>39</v>
      </c>
      <c r="B9" s="20"/>
      <c r="C9" s="21"/>
      <c r="D9" s="19" t="str">
        <f t="shared" si="1"/>
        <v/>
      </c>
      <c r="E9" s="20"/>
    </row>
    <row r="10" ht="21.75" customHeight="1">
      <c r="A10" s="16" t="s">
        <v>40</v>
      </c>
      <c r="B10" s="20"/>
      <c r="C10" s="21"/>
      <c r="D10" s="19" t="str">
        <f t="shared" si="1"/>
        <v/>
      </c>
      <c r="E10" s="20"/>
    </row>
    <row r="12" ht="15.0" customHeight="1">
      <c r="A12" s="22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E2"/>
    <mergeCell ref="A12:E1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28.0"/>
    <col customWidth="1" min="3" max="5" width="16.0"/>
    <col customWidth="1" min="6" max="26" width="8.71"/>
  </cols>
  <sheetData>
    <row r="1" ht="36.0" customHeight="1">
      <c r="A1" s="1" t="s">
        <v>42</v>
      </c>
      <c r="B1" s="2"/>
      <c r="C1" s="2"/>
      <c r="D1" s="2"/>
      <c r="E1" s="2"/>
    </row>
    <row r="2" ht="15.0" customHeight="1">
      <c r="A2" s="3" t="s">
        <v>43</v>
      </c>
      <c r="B2" s="2"/>
      <c r="C2" s="2"/>
      <c r="D2" s="2"/>
      <c r="E2" s="2"/>
    </row>
    <row r="4" ht="25.5" customHeight="1">
      <c r="A4" s="4" t="s">
        <v>44</v>
      </c>
      <c r="B4" s="2"/>
      <c r="C4" s="2"/>
      <c r="D4" s="2"/>
      <c r="E4" s="2"/>
      <c r="H4" s="23">
        <v>46121.0</v>
      </c>
    </row>
    <row r="5" ht="36.0" customHeight="1">
      <c r="A5" s="15"/>
      <c r="B5" s="15" t="s">
        <v>45</v>
      </c>
      <c r="C5" s="15" t="s">
        <v>46</v>
      </c>
      <c r="D5" s="15" t="s">
        <v>47</v>
      </c>
      <c r="E5" s="15" t="s">
        <v>48</v>
      </c>
    </row>
    <row r="6" ht="21.75" customHeight="1">
      <c r="A6" s="16" t="s">
        <v>30</v>
      </c>
      <c r="B6" s="24" t="str">
        <f>'設定'!B4</f>
        <v>父</v>
      </c>
      <c r="C6" s="25"/>
      <c r="D6" s="25"/>
      <c r="E6" s="26">
        <f t="shared" ref="E6:E7" si="1">C6-D6</f>
        <v>0</v>
      </c>
    </row>
    <row r="7" ht="21.75" customHeight="1">
      <c r="A7" s="16" t="s">
        <v>32</v>
      </c>
      <c r="B7" s="24" t="str">
        <f>'設定'!B5</f>
        <v>母</v>
      </c>
      <c r="C7" s="25"/>
      <c r="D7" s="25"/>
      <c r="E7" s="26">
        <f t="shared" si="1"/>
        <v>0</v>
      </c>
    </row>
    <row r="8" ht="21.75" customHeight="1">
      <c r="A8" s="16" t="s">
        <v>49</v>
      </c>
      <c r="B8" s="27" t="s">
        <v>50</v>
      </c>
      <c r="C8" s="28">
        <v>0.0</v>
      </c>
      <c r="D8" s="29" t="s">
        <v>51</v>
      </c>
      <c r="E8" s="26">
        <f>C8</f>
        <v>0</v>
      </c>
    </row>
    <row r="9" ht="24.0" customHeight="1">
      <c r="A9" s="30" t="s">
        <v>52</v>
      </c>
      <c r="B9" s="31"/>
      <c r="C9" s="31"/>
      <c r="D9" s="31"/>
      <c r="E9" s="32">
        <f>SUM(E6:E8)</f>
        <v>0</v>
      </c>
    </row>
    <row r="11" ht="25.5" customHeight="1">
      <c r="A11" s="33" t="s">
        <v>53</v>
      </c>
      <c r="B11" s="2"/>
      <c r="C11" s="2"/>
      <c r="D11" s="2"/>
      <c r="E11" s="2"/>
    </row>
    <row r="12" ht="36.0" customHeight="1">
      <c r="A12" s="34" t="s">
        <v>54</v>
      </c>
      <c r="B12" s="34" t="s">
        <v>55</v>
      </c>
      <c r="C12" s="34" t="s">
        <v>56</v>
      </c>
      <c r="D12" s="34" t="s">
        <v>57</v>
      </c>
      <c r="E12" s="34" t="s">
        <v>58</v>
      </c>
    </row>
    <row r="13" ht="25.5" customHeight="1">
      <c r="A13" s="35" t="s">
        <v>59</v>
      </c>
      <c r="B13" s="36" t="s">
        <v>60</v>
      </c>
      <c r="C13" s="28">
        <v>0.0</v>
      </c>
      <c r="D13" s="28">
        <v>0.0</v>
      </c>
      <c r="E13" s="26">
        <f t="shared" ref="E13:E18" si="2">C13*12+D13</f>
        <v>0</v>
      </c>
    </row>
    <row r="14" ht="25.5" customHeight="1">
      <c r="A14" s="35" t="s">
        <v>61</v>
      </c>
      <c r="B14" s="36" t="s">
        <v>62</v>
      </c>
      <c r="C14" s="28">
        <v>0.0</v>
      </c>
      <c r="D14" s="28">
        <v>0.0</v>
      </c>
      <c r="E14" s="26">
        <f t="shared" si="2"/>
        <v>0</v>
      </c>
    </row>
    <row r="15" ht="25.5" customHeight="1">
      <c r="A15" s="35" t="s">
        <v>63</v>
      </c>
      <c r="B15" s="36" t="s">
        <v>64</v>
      </c>
      <c r="C15" s="28">
        <v>0.0</v>
      </c>
      <c r="D15" s="28">
        <v>0.0</v>
      </c>
      <c r="E15" s="26">
        <f t="shared" si="2"/>
        <v>0</v>
      </c>
    </row>
    <row r="16" ht="25.5" customHeight="1">
      <c r="A16" s="35" t="s">
        <v>65</v>
      </c>
      <c r="B16" s="36" t="s">
        <v>66</v>
      </c>
      <c r="C16" s="28">
        <v>0.0</v>
      </c>
      <c r="D16" s="28">
        <v>0.0</v>
      </c>
      <c r="E16" s="26">
        <f t="shared" si="2"/>
        <v>0</v>
      </c>
    </row>
    <row r="17" ht="25.5" customHeight="1">
      <c r="A17" s="35" t="s">
        <v>67</v>
      </c>
      <c r="B17" s="36" t="s">
        <v>68</v>
      </c>
      <c r="C17" s="28">
        <v>0.0</v>
      </c>
      <c r="D17" s="28">
        <v>0.0</v>
      </c>
      <c r="E17" s="26">
        <f t="shared" si="2"/>
        <v>0</v>
      </c>
    </row>
    <row r="18" ht="25.5" customHeight="1">
      <c r="A18" s="35" t="s">
        <v>69</v>
      </c>
      <c r="B18" s="36" t="s">
        <v>70</v>
      </c>
      <c r="C18" s="28">
        <v>0.0</v>
      </c>
      <c r="D18" s="28">
        <v>0.0</v>
      </c>
      <c r="E18" s="26">
        <f t="shared" si="2"/>
        <v>0</v>
      </c>
    </row>
    <row r="19" ht="24.0" customHeight="1">
      <c r="A19" s="37" t="s">
        <v>71</v>
      </c>
      <c r="B19" s="31"/>
      <c r="C19" s="31"/>
      <c r="D19" s="31"/>
      <c r="E19" s="38">
        <f>SUM(E13:E18)</f>
        <v>0</v>
      </c>
    </row>
    <row r="21" ht="30.0" customHeight="1">
      <c r="A21" s="39" t="s">
        <v>72</v>
      </c>
      <c r="B21" s="2"/>
      <c r="C21" s="2"/>
      <c r="D21" s="2"/>
      <c r="E21" s="2"/>
    </row>
    <row r="22" ht="31.5" customHeight="1">
      <c r="A22" s="40" t="s">
        <v>5</v>
      </c>
      <c r="B22" s="31"/>
      <c r="C22" s="31"/>
      <c r="D22" s="31"/>
      <c r="E22" s="41">
        <f>E9-E19</f>
        <v>0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E1"/>
    <mergeCell ref="A2:E2"/>
    <mergeCell ref="A4:E4"/>
    <mergeCell ref="A9:D9"/>
    <mergeCell ref="A11:E11"/>
    <mergeCell ref="A19:D19"/>
    <mergeCell ref="A21:E21"/>
    <mergeCell ref="A22:D22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18.0"/>
    <col customWidth="1" min="3" max="3" width="4.0"/>
    <col customWidth="1" min="4" max="4" width="22.0"/>
    <col customWidth="1" min="5" max="5" width="18.0"/>
    <col customWidth="1" min="6" max="26" width="8.71"/>
  </cols>
  <sheetData>
    <row r="1" ht="36.0" customHeight="1">
      <c r="A1" s="1" t="s">
        <v>73</v>
      </c>
      <c r="B1" s="2"/>
      <c r="C1" s="2"/>
      <c r="D1" s="2"/>
      <c r="E1" s="2"/>
    </row>
    <row r="2" ht="15.0" customHeight="1">
      <c r="A2" s="3" t="s">
        <v>74</v>
      </c>
      <c r="B2" s="2"/>
      <c r="C2" s="2"/>
      <c r="D2" s="2"/>
      <c r="E2" s="2"/>
    </row>
    <row r="4" ht="27.75" customHeight="1">
      <c r="A4" s="42" t="s">
        <v>75</v>
      </c>
      <c r="B4" s="7"/>
      <c r="D4" s="43" t="s">
        <v>76</v>
      </c>
      <c r="E4" s="7"/>
    </row>
    <row r="5" ht="21.75" customHeight="1">
      <c r="A5" s="44" t="s">
        <v>77</v>
      </c>
      <c r="B5" s="45"/>
      <c r="D5" s="46" t="s">
        <v>78</v>
      </c>
      <c r="E5" s="45"/>
    </row>
    <row r="6" ht="21.75" customHeight="1">
      <c r="A6" s="44" t="s">
        <v>79</v>
      </c>
      <c r="B6" s="45"/>
      <c r="D6" s="46" t="s">
        <v>80</v>
      </c>
      <c r="E6" s="45"/>
    </row>
    <row r="7" ht="21.75" customHeight="1">
      <c r="A7" s="44" t="s">
        <v>81</v>
      </c>
      <c r="B7" s="47"/>
      <c r="D7" s="46" t="s">
        <v>82</v>
      </c>
      <c r="E7" s="47">
        <v>0.0</v>
      </c>
    </row>
    <row r="8" ht="21.75" customHeight="1">
      <c r="A8" s="44" t="s">
        <v>83</v>
      </c>
      <c r="B8" s="45"/>
      <c r="D8" s="46" t="s">
        <v>84</v>
      </c>
      <c r="E8" s="47">
        <v>0.0</v>
      </c>
    </row>
    <row r="9" ht="21.75" customHeight="1">
      <c r="A9" s="44" t="s">
        <v>85</v>
      </c>
      <c r="B9" s="47"/>
      <c r="D9" s="46" t="s">
        <v>39</v>
      </c>
      <c r="E9" s="47">
        <v>0.0</v>
      </c>
    </row>
    <row r="10" ht="21.75" customHeight="1">
      <c r="A10" s="44" t="s">
        <v>86</v>
      </c>
      <c r="B10" s="47">
        <v>0.0</v>
      </c>
      <c r="D10" s="46" t="s">
        <v>40</v>
      </c>
      <c r="E10" s="47">
        <v>0.0</v>
      </c>
    </row>
    <row r="11" ht="24.0" customHeight="1">
      <c r="A11" s="44" t="s">
        <v>87</v>
      </c>
      <c r="B11" s="47">
        <v>0.0</v>
      </c>
      <c r="D11" s="48" t="s">
        <v>88</v>
      </c>
      <c r="E11" s="49">
        <f>SUM(E5:E10)</f>
        <v>0</v>
      </c>
    </row>
    <row r="12" ht="21.75" customHeight="1">
      <c r="A12" s="44" t="s">
        <v>89</v>
      </c>
      <c r="B12" s="47"/>
    </row>
    <row r="13" ht="21.75" customHeight="1">
      <c r="A13" s="44" t="s">
        <v>90</v>
      </c>
      <c r="B13" s="45"/>
    </row>
    <row r="14" ht="21.75" customHeight="1">
      <c r="A14" s="44" t="s">
        <v>49</v>
      </c>
      <c r="B14" s="47">
        <v>0.0</v>
      </c>
    </row>
    <row r="15" ht="24.0" customHeight="1">
      <c r="A15" s="50" t="s">
        <v>91</v>
      </c>
      <c r="B15" s="51">
        <f>SUM(B5:B14)</f>
        <v>0</v>
      </c>
    </row>
    <row r="17" ht="33.75" customHeight="1">
      <c r="A17" s="52" t="s">
        <v>92</v>
      </c>
      <c r="B17" s="31"/>
      <c r="D17" s="53">
        <f>B15-E11</f>
        <v>0</v>
      </c>
      <c r="E17" s="3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A2:E2"/>
    <mergeCell ref="A4:B4"/>
    <mergeCell ref="D4:E4"/>
    <mergeCell ref="A17:B17"/>
    <mergeCell ref="D17:E17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7" width="8.0"/>
    <col customWidth="1" min="8" max="8" width="30.0"/>
    <col customWidth="1" min="9" max="9" width="16.0"/>
    <col customWidth="1" min="10" max="26" width="8.71"/>
  </cols>
  <sheetData>
    <row r="1" ht="36.0" customHeight="1">
      <c r="A1" s="54" t="s">
        <v>93</v>
      </c>
      <c r="B1" s="2"/>
      <c r="C1" s="2"/>
      <c r="D1" s="2"/>
      <c r="E1" s="2"/>
      <c r="F1" s="2"/>
      <c r="G1" s="2"/>
      <c r="H1" s="2"/>
      <c r="I1" s="2"/>
    </row>
    <row r="2" ht="15.0" hidden="1" customHeight="1">
      <c r="A2" s="3" t="s">
        <v>94</v>
      </c>
      <c r="B2" s="2"/>
      <c r="C2" s="2"/>
      <c r="D2" s="2"/>
      <c r="E2" s="2"/>
      <c r="F2" s="2"/>
      <c r="G2" s="2"/>
      <c r="H2" s="2"/>
      <c r="I2" s="2"/>
    </row>
    <row r="4" ht="36.0" customHeight="1">
      <c r="A4" s="15" t="s">
        <v>95</v>
      </c>
      <c r="B4" s="15" t="s">
        <v>96</v>
      </c>
      <c r="C4" s="15" t="s">
        <v>97</v>
      </c>
      <c r="D4" s="15" t="s">
        <v>98</v>
      </c>
      <c r="E4" s="15" t="s">
        <v>99</v>
      </c>
      <c r="F4" s="15" t="s">
        <v>100</v>
      </c>
      <c r="G4" s="15" t="s">
        <v>101</v>
      </c>
      <c r="H4" s="15" t="s">
        <v>102</v>
      </c>
      <c r="I4" s="15" t="s">
        <v>103</v>
      </c>
    </row>
    <row r="5" ht="21.75" customHeight="1">
      <c r="A5" s="19">
        <v>2026.0</v>
      </c>
      <c r="B5" s="29">
        <v>0.0</v>
      </c>
      <c r="C5" s="55">
        <v>30.0</v>
      </c>
      <c r="D5" s="55">
        <v>28.0</v>
      </c>
      <c r="E5" s="55">
        <v>0.0</v>
      </c>
      <c r="F5" s="55"/>
      <c r="G5" s="56" t="str">
        <f>IFERROR(IF('設定'!C8="","",'設定'!C8+0),"")</f>
        <v/>
      </c>
      <c r="H5" s="17" t="s">
        <v>104</v>
      </c>
      <c r="I5" s="25">
        <v>30.0</v>
      </c>
    </row>
    <row r="6" ht="21.75" customHeight="1">
      <c r="A6" s="19">
        <v>2027.0</v>
      </c>
      <c r="B6" s="29">
        <v>1.0</v>
      </c>
      <c r="C6" s="55">
        <v>31.0</v>
      </c>
      <c r="D6" s="55">
        <v>29.0</v>
      </c>
      <c r="E6" s="55">
        <v>1.0</v>
      </c>
      <c r="F6" s="55"/>
      <c r="G6" s="56" t="str">
        <f>IFERROR(IF('設定'!C8="","",'設定'!C8+1),"")</f>
        <v/>
      </c>
      <c r="H6" s="20"/>
      <c r="I6" s="28"/>
    </row>
    <row r="7" ht="21.75" customHeight="1">
      <c r="A7" s="19">
        <v>2028.0</v>
      </c>
      <c r="B7" s="29">
        <v>2.0</v>
      </c>
      <c r="C7" s="55">
        <v>32.0</v>
      </c>
      <c r="D7" s="55">
        <v>30.0</v>
      </c>
      <c r="E7" s="55">
        <v>2.0</v>
      </c>
      <c r="F7" s="55">
        <v>0.0</v>
      </c>
      <c r="G7" s="56" t="str">
        <f>IFERROR(IF('設定'!C8="","",'設定'!C8+2),"")</f>
        <v/>
      </c>
      <c r="H7" s="17" t="s">
        <v>104</v>
      </c>
      <c r="I7" s="25">
        <v>30.0</v>
      </c>
    </row>
    <row r="8" ht="21.75" customHeight="1">
      <c r="A8" s="19">
        <v>2029.0</v>
      </c>
      <c r="B8" s="29">
        <v>3.0</v>
      </c>
      <c r="C8" s="55">
        <v>33.0</v>
      </c>
      <c r="D8" s="55">
        <v>31.0</v>
      </c>
      <c r="E8" s="55">
        <v>3.0</v>
      </c>
      <c r="F8" s="55">
        <v>1.0</v>
      </c>
      <c r="G8" s="56" t="str">
        <f>IFERROR(IF('設定'!C8="","",'設定'!C8+3),"")</f>
        <v/>
      </c>
      <c r="H8" s="20"/>
      <c r="I8" s="28">
        <v>0.0</v>
      </c>
    </row>
    <row r="9" ht="21.75" customHeight="1">
      <c r="A9" s="19">
        <v>2030.0</v>
      </c>
      <c r="B9" s="29">
        <v>4.0</v>
      </c>
      <c r="C9" s="55">
        <v>34.0</v>
      </c>
      <c r="D9" s="55">
        <v>32.0</v>
      </c>
      <c r="E9" s="55">
        <v>4.0</v>
      </c>
      <c r="F9" s="55">
        <v>2.0</v>
      </c>
      <c r="G9" s="56" t="str">
        <f>IFERROR(IF('設定'!C8="","",'設定'!C8+4),"")</f>
        <v/>
      </c>
      <c r="H9" s="20"/>
      <c r="I9" s="28">
        <v>0.0</v>
      </c>
    </row>
    <row r="10" ht="21.75" customHeight="1">
      <c r="A10" s="19">
        <v>2031.0</v>
      </c>
      <c r="B10" s="29">
        <v>5.0</v>
      </c>
      <c r="C10" s="55">
        <v>35.0</v>
      </c>
      <c r="D10" s="55">
        <v>33.0</v>
      </c>
      <c r="E10" s="55">
        <v>5.0</v>
      </c>
      <c r="F10" s="55">
        <v>3.0</v>
      </c>
      <c r="G10" s="56" t="str">
        <f>IFERROR(IF('設定'!C8="","",'設定'!C8+5),"")</f>
        <v/>
      </c>
      <c r="H10" s="20"/>
      <c r="I10" s="28">
        <v>0.0</v>
      </c>
    </row>
    <row r="11" ht="21.75" customHeight="1">
      <c r="A11" s="19">
        <v>2032.0</v>
      </c>
      <c r="B11" s="29">
        <v>6.0</v>
      </c>
      <c r="C11" s="55">
        <v>36.0</v>
      </c>
      <c r="D11" s="55">
        <v>34.0</v>
      </c>
      <c r="E11" s="55">
        <v>6.0</v>
      </c>
      <c r="F11" s="55">
        <v>4.0</v>
      </c>
      <c r="G11" s="56" t="str">
        <f>IFERROR(IF('設定'!C8="","",'設定'!C8+6),"")</f>
        <v/>
      </c>
      <c r="H11" s="20"/>
      <c r="I11" s="28">
        <v>0.0</v>
      </c>
    </row>
    <row r="12" ht="21.75" customHeight="1">
      <c r="A12" s="19">
        <v>2033.0</v>
      </c>
      <c r="B12" s="29">
        <v>7.0</v>
      </c>
      <c r="C12" s="55">
        <v>37.0</v>
      </c>
      <c r="D12" s="55">
        <v>35.0</v>
      </c>
      <c r="E12" s="55">
        <v>7.0</v>
      </c>
      <c r="F12" s="55">
        <v>5.0</v>
      </c>
      <c r="G12" s="56" t="str">
        <f>IFERROR(IF('設定'!C8="","",'設定'!C8+7),"")</f>
        <v/>
      </c>
      <c r="H12" s="17" t="s">
        <v>105</v>
      </c>
      <c r="I12" s="25">
        <v>10.0</v>
      </c>
    </row>
    <row r="13" ht="21.75" customHeight="1">
      <c r="A13" s="19">
        <v>2034.0</v>
      </c>
      <c r="B13" s="29">
        <v>8.0</v>
      </c>
      <c r="C13" s="55">
        <v>38.0</v>
      </c>
      <c r="D13" s="55">
        <v>36.0</v>
      </c>
      <c r="E13" s="55">
        <v>8.0</v>
      </c>
      <c r="F13" s="55">
        <v>6.0</v>
      </c>
      <c r="G13" s="56" t="str">
        <f>IFERROR(IF('設定'!C8="","",'設定'!C8+8),"")</f>
        <v/>
      </c>
      <c r="H13" s="20"/>
      <c r="I13" s="28"/>
    </row>
    <row r="14" ht="21.75" customHeight="1">
      <c r="A14" s="19">
        <v>2035.0</v>
      </c>
      <c r="B14" s="29">
        <v>9.0</v>
      </c>
      <c r="C14" s="55">
        <v>39.0</v>
      </c>
      <c r="D14" s="55">
        <v>37.0</v>
      </c>
      <c r="E14" s="55">
        <v>9.0</v>
      </c>
      <c r="F14" s="55">
        <v>7.0</v>
      </c>
      <c r="G14" s="56" t="str">
        <f>IFERROR(IF('設定'!C8="","",'設定'!C8+9),"")</f>
        <v/>
      </c>
      <c r="H14" s="17" t="s">
        <v>106</v>
      </c>
      <c r="I14" s="25">
        <v>10.0</v>
      </c>
    </row>
    <row r="15" ht="21.75" customHeight="1">
      <c r="A15" s="19">
        <v>2036.0</v>
      </c>
      <c r="B15" s="29">
        <v>10.0</v>
      </c>
      <c r="C15" s="55">
        <v>40.0</v>
      </c>
      <c r="D15" s="55">
        <v>38.0</v>
      </c>
      <c r="E15" s="55">
        <v>10.0</v>
      </c>
      <c r="F15" s="55">
        <v>8.0</v>
      </c>
      <c r="G15" s="56" t="str">
        <f>IFERROR(IF('設定'!C8="","",'設定'!C8+10),"")</f>
        <v/>
      </c>
      <c r="H15" s="20"/>
      <c r="I15" s="28">
        <v>0.0</v>
      </c>
    </row>
    <row r="16" ht="21.75" customHeight="1">
      <c r="A16" s="19">
        <v>2037.0</v>
      </c>
      <c r="B16" s="29">
        <v>11.0</v>
      </c>
      <c r="C16" s="55">
        <v>41.0</v>
      </c>
      <c r="D16" s="55">
        <v>39.0</v>
      </c>
      <c r="E16" s="55">
        <v>11.0</v>
      </c>
      <c r="F16" s="55">
        <v>9.0</v>
      </c>
      <c r="G16" s="56" t="str">
        <f>IFERROR(IF('設定'!C8="","",'設定'!C8+11),"")</f>
        <v/>
      </c>
      <c r="H16" s="20"/>
      <c r="I16" s="28">
        <v>0.0</v>
      </c>
    </row>
    <row r="17" ht="21.75" customHeight="1">
      <c r="A17" s="19">
        <v>2038.0</v>
      </c>
      <c r="B17" s="29">
        <v>12.0</v>
      </c>
      <c r="C17" s="55">
        <v>42.0</v>
      </c>
      <c r="D17" s="55">
        <v>40.0</v>
      </c>
      <c r="E17" s="55">
        <v>12.0</v>
      </c>
      <c r="F17" s="55">
        <v>10.0</v>
      </c>
      <c r="G17" s="56" t="str">
        <f>IFERROR(IF('設定'!C8="","",'設定'!C8+12),"")</f>
        <v/>
      </c>
      <c r="H17" s="20"/>
      <c r="I17" s="28">
        <v>0.0</v>
      </c>
    </row>
    <row r="18" ht="21.75" customHeight="1">
      <c r="A18" s="19">
        <v>2039.0</v>
      </c>
      <c r="B18" s="29">
        <v>13.0</v>
      </c>
      <c r="C18" s="55">
        <v>43.0</v>
      </c>
      <c r="D18" s="55">
        <v>41.0</v>
      </c>
      <c r="E18" s="55">
        <v>13.0</v>
      </c>
      <c r="F18" s="55">
        <v>11.0</v>
      </c>
      <c r="G18" s="56" t="str">
        <f>IFERROR(IF('設定'!C8="","",'設定'!C8+13),"")</f>
        <v/>
      </c>
      <c r="H18" s="17" t="s">
        <v>107</v>
      </c>
      <c r="I18" s="28">
        <v>0.0</v>
      </c>
    </row>
    <row r="19" ht="21.75" customHeight="1">
      <c r="A19" s="19">
        <v>2040.0</v>
      </c>
      <c r="B19" s="29">
        <v>14.0</v>
      </c>
      <c r="C19" s="55">
        <v>44.0</v>
      </c>
      <c r="D19" s="55">
        <v>42.0</v>
      </c>
      <c r="E19" s="55">
        <v>14.0</v>
      </c>
      <c r="F19" s="55">
        <v>12.0</v>
      </c>
      <c r="G19" s="56" t="str">
        <f>IFERROR(IF('設定'!C8="","",'設定'!C8+14),"")</f>
        <v/>
      </c>
      <c r="H19" s="20"/>
      <c r="I19" s="28">
        <v>0.0</v>
      </c>
    </row>
    <row r="20" ht="21.75" customHeight="1">
      <c r="A20" s="19">
        <v>2041.0</v>
      </c>
      <c r="B20" s="29">
        <v>15.0</v>
      </c>
      <c r="C20" s="55">
        <v>45.0</v>
      </c>
      <c r="D20" s="55">
        <v>43.0</v>
      </c>
      <c r="E20" s="55">
        <v>15.0</v>
      </c>
      <c r="F20" s="55">
        <v>13.0</v>
      </c>
      <c r="G20" s="56" t="str">
        <f>IFERROR(IF('設定'!C8="","",'設定'!C8+15),"")</f>
        <v/>
      </c>
      <c r="H20" s="17" t="s">
        <v>107</v>
      </c>
      <c r="I20" s="28">
        <v>0.0</v>
      </c>
    </row>
    <row r="21" ht="21.75" customHeight="1">
      <c r="A21" s="19">
        <v>2042.0</v>
      </c>
      <c r="B21" s="29">
        <v>16.0</v>
      </c>
      <c r="C21" s="55">
        <v>46.0</v>
      </c>
      <c r="D21" s="55">
        <v>44.0</v>
      </c>
      <c r="E21" s="55">
        <v>16.0</v>
      </c>
      <c r="F21" s="55">
        <v>14.0</v>
      </c>
      <c r="G21" s="56" t="str">
        <f>IFERROR(IF('設定'!C8="","",'設定'!C8+16),"")</f>
        <v/>
      </c>
      <c r="H21" s="17" t="s">
        <v>108</v>
      </c>
      <c r="I21" s="28">
        <v>0.0</v>
      </c>
    </row>
    <row r="22" ht="21.75" customHeight="1">
      <c r="A22" s="19">
        <v>2043.0</v>
      </c>
      <c r="B22" s="29">
        <v>17.0</v>
      </c>
      <c r="C22" s="55">
        <v>47.0</v>
      </c>
      <c r="D22" s="55">
        <v>45.0</v>
      </c>
      <c r="E22" s="55">
        <v>17.0</v>
      </c>
      <c r="F22" s="55">
        <v>15.0</v>
      </c>
      <c r="G22" s="56" t="str">
        <f>IFERROR(IF('設定'!C8="","",'設定'!C8+17),"")</f>
        <v/>
      </c>
      <c r="H22" s="20"/>
      <c r="I22" s="28">
        <v>0.0</v>
      </c>
    </row>
    <row r="23" ht="21.75" customHeight="1">
      <c r="A23" s="19">
        <v>2044.0</v>
      </c>
      <c r="B23" s="29">
        <v>18.0</v>
      </c>
      <c r="C23" s="55">
        <v>48.0</v>
      </c>
      <c r="D23" s="55">
        <v>46.0</v>
      </c>
      <c r="E23" s="55">
        <v>18.0</v>
      </c>
      <c r="F23" s="55">
        <v>16.0</v>
      </c>
      <c r="G23" s="56" t="str">
        <f>IFERROR(IF('設定'!C8="","",'設定'!C8+18),"")</f>
        <v/>
      </c>
      <c r="H23" s="17" t="s">
        <v>108</v>
      </c>
      <c r="I23" s="28">
        <v>0.0</v>
      </c>
    </row>
    <row r="24" ht="21.75" customHeight="1">
      <c r="A24" s="19">
        <v>2045.0</v>
      </c>
      <c r="B24" s="29">
        <v>19.0</v>
      </c>
      <c r="C24" s="55">
        <v>49.0</v>
      </c>
      <c r="D24" s="55">
        <v>47.0</v>
      </c>
      <c r="E24" s="55">
        <v>19.0</v>
      </c>
      <c r="F24" s="55">
        <v>17.0</v>
      </c>
      <c r="G24" s="56" t="str">
        <f>IFERROR(IF('設定'!C8="","",'設定'!C8+19),"")</f>
        <v/>
      </c>
      <c r="H24" s="17" t="s">
        <v>109</v>
      </c>
      <c r="I24" s="28">
        <v>0.0</v>
      </c>
    </row>
    <row r="25" ht="24.0" customHeight="1">
      <c r="A25" s="57" t="s">
        <v>11</v>
      </c>
      <c r="B25" s="31"/>
      <c r="C25" s="31"/>
      <c r="D25" s="31"/>
      <c r="E25" s="31"/>
      <c r="F25" s="31"/>
      <c r="G25" s="31"/>
      <c r="H25" s="31"/>
      <c r="I25" s="32">
        <f>SUM(I5:I24)</f>
        <v>80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I1"/>
    <mergeCell ref="A2:I2"/>
    <mergeCell ref="A25:H25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20.0"/>
    <col customWidth="1" min="2" max="2" width="16.0"/>
    <col customWidth="1" min="3" max="22" width="8.0"/>
    <col customWidth="1" min="23" max="26" width="8.71"/>
  </cols>
  <sheetData>
    <row r="1" ht="36.0" customHeight="1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5.0" customHeight="1">
      <c r="A2" s="3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4" ht="24.0" customHeight="1">
      <c r="A4" s="15" t="s">
        <v>112</v>
      </c>
      <c r="B4" s="15" t="s">
        <v>113</v>
      </c>
      <c r="C4" s="58">
        <v>2026.0</v>
      </c>
      <c r="D4" s="58">
        <v>2027.0</v>
      </c>
      <c r="E4" s="58">
        <v>2028.0</v>
      </c>
      <c r="F4" s="58">
        <v>2029.0</v>
      </c>
      <c r="G4" s="58">
        <v>2030.0</v>
      </c>
      <c r="H4" s="58">
        <v>2031.0</v>
      </c>
      <c r="I4" s="58">
        <v>2032.0</v>
      </c>
      <c r="J4" s="58">
        <v>2033.0</v>
      </c>
      <c r="K4" s="58">
        <v>2034.0</v>
      </c>
      <c r="L4" s="58">
        <v>2035.0</v>
      </c>
      <c r="M4" s="58">
        <v>2036.0</v>
      </c>
      <c r="N4" s="58">
        <v>2037.0</v>
      </c>
      <c r="O4" s="58">
        <v>2038.0</v>
      </c>
      <c r="P4" s="58">
        <v>2039.0</v>
      </c>
      <c r="Q4" s="58">
        <v>2040.0</v>
      </c>
      <c r="R4" s="58">
        <v>2041.0</v>
      </c>
      <c r="S4" s="58">
        <v>2042.0</v>
      </c>
      <c r="T4" s="58">
        <v>2043.0</v>
      </c>
      <c r="U4" s="58">
        <v>2044.0</v>
      </c>
      <c r="V4" s="58">
        <v>2045.0</v>
      </c>
    </row>
    <row r="5">
      <c r="A5" s="16" t="s">
        <v>114</v>
      </c>
      <c r="B5" s="59"/>
      <c r="C5" s="29">
        <v>0.0</v>
      </c>
      <c r="D5" s="29">
        <v>1.0</v>
      </c>
      <c r="E5" s="29">
        <v>2.0</v>
      </c>
      <c r="F5" s="29">
        <v>3.0</v>
      </c>
      <c r="G5" s="29">
        <v>4.0</v>
      </c>
      <c r="H5" s="29">
        <v>5.0</v>
      </c>
      <c r="I5" s="29">
        <v>6.0</v>
      </c>
      <c r="J5" s="29">
        <v>7.0</v>
      </c>
      <c r="K5" s="29">
        <v>8.0</v>
      </c>
      <c r="L5" s="29">
        <v>9.0</v>
      </c>
      <c r="M5" s="29">
        <v>10.0</v>
      </c>
      <c r="N5" s="29">
        <v>11.0</v>
      </c>
      <c r="O5" s="29">
        <v>12.0</v>
      </c>
      <c r="P5" s="29">
        <v>13.0</v>
      </c>
      <c r="Q5" s="29">
        <v>14.0</v>
      </c>
      <c r="R5" s="29">
        <v>15.0</v>
      </c>
      <c r="S5" s="29">
        <v>16.0</v>
      </c>
      <c r="T5" s="29">
        <v>17.0</v>
      </c>
      <c r="U5" s="29">
        <v>18.0</v>
      </c>
      <c r="V5" s="29">
        <v>19.0</v>
      </c>
    </row>
    <row r="6" ht="19.5" customHeight="1">
      <c r="A6" s="16" t="s">
        <v>115</v>
      </c>
      <c r="B6" s="24" t="str">
        <f>'設定'!B4</f>
        <v>父</v>
      </c>
      <c r="C6" s="56">
        <f>IFERROR(IF('設定'!C4="","",'設定'!C4+0),"")</f>
        <v>43</v>
      </c>
      <c r="D6" s="56">
        <f>IFERROR(IF('設定'!C4="","",'設定'!C4+1),"")</f>
        <v>44</v>
      </c>
      <c r="E6" s="56">
        <f>IFERROR(IF('設定'!C4="","",'設定'!C4+2),"")</f>
        <v>45</v>
      </c>
      <c r="F6" s="56">
        <f>IFERROR(IF('設定'!C4="","",'設定'!C4+3),"")</f>
        <v>46</v>
      </c>
      <c r="G6" s="56">
        <f>IFERROR(IF('設定'!C4="","",'設定'!C4+4),"")</f>
        <v>47</v>
      </c>
      <c r="H6" s="56">
        <f>IFERROR(IF('設定'!C4="","",'設定'!C4+5),"")</f>
        <v>48</v>
      </c>
      <c r="I6" s="56">
        <f>IFERROR(IF('設定'!C4="","",'設定'!C4+6),"")</f>
        <v>49</v>
      </c>
      <c r="J6" s="56">
        <f>IFERROR(IF('設定'!C4="","",'設定'!C4+7),"")</f>
        <v>50</v>
      </c>
      <c r="K6" s="56">
        <f>IFERROR(IF('設定'!C4="","",'設定'!C4+8),"")</f>
        <v>51</v>
      </c>
      <c r="L6" s="56">
        <f>IFERROR(IF('設定'!C4="","",'設定'!C4+9),"")</f>
        <v>52</v>
      </c>
      <c r="M6" s="56">
        <f>IFERROR(IF('設定'!C4="","",'設定'!C4+10),"")</f>
        <v>53</v>
      </c>
      <c r="N6" s="56">
        <f>IFERROR(IF('設定'!C4="","",'設定'!C4+11),"")</f>
        <v>54</v>
      </c>
      <c r="O6" s="56">
        <f>IFERROR(IF('設定'!C4="","",'設定'!C4+12),"")</f>
        <v>55</v>
      </c>
      <c r="P6" s="56">
        <f>IFERROR(IF('設定'!C4="","",'設定'!C4+13),"")</f>
        <v>56</v>
      </c>
      <c r="Q6" s="56">
        <f>IFERROR(IF('設定'!C4="","",'設定'!C4+14),"")</f>
        <v>57</v>
      </c>
      <c r="R6" s="56">
        <f>IFERROR(IF('設定'!C4="","",'設定'!C4+15),"")</f>
        <v>58</v>
      </c>
      <c r="S6" s="56">
        <f>IFERROR(IF('設定'!C4="","",'設定'!C4+16),"")</f>
        <v>59</v>
      </c>
      <c r="T6" s="56">
        <f>IFERROR(IF('設定'!C4="","",'設定'!C4+17),"")</f>
        <v>60</v>
      </c>
      <c r="U6" s="56">
        <f>IFERROR(IF('設定'!C4="","",'設定'!C4+18),"")</f>
        <v>61</v>
      </c>
      <c r="V6" s="56">
        <f>IFERROR(IF('設定'!C4="","",'設定'!C4+19),"")</f>
        <v>62</v>
      </c>
    </row>
    <row r="7" ht="19.5" customHeight="1">
      <c r="A7" s="16" t="s">
        <v>116</v>
      </c>
      <c r="B7" s="24" t="str">
        <f>'設定'!B5</f>
        <v>母</v>
      </c>
      <c r="C7" s="56">
        <f>IFERROR(IF('設定'!C5="","",'設定'!C5+0),"")</f>
        <v>42</v>
      </c>
      <c r="D7" s="56">
        <f>IFERROR(IF('設定'!C5="","",'設定'!C5+1),"")</f>
        <v>43</v>
      </c>
      <c r="E7" s="56">
        <f>IFERROR(IF('設定'!C5="","",'設定'!C5+2),"")</f>
        <v>44</v>
      </c>
      <c r="F7" s="56">
        <f>IFERROR(IF('設定'!C5="","",'設定'!C5+3),"")</f>
        <v>45</v>
      </c>
      <c r="G7" s="56">
        <f>IFERROR(IF('設定'!C5="","",'設定'!C5+4),"")</f>
        <v>46</v>
      </c>
      <c r="H7" s="56">
        <f>IFERROR(IF('設定'!C5="","",'設定'!C5+5),"")</f>
        <v>47</v>
      </c>
      <c r="I7" s="56">
        <f>IFERROR(IF('設定'!C5="","",'設定'!C5+6),"")</f>
        <v>48</v>
      </c>
      <c r="J7" s="56">
        <f>IFERROR(IF('設定'!C5="","",'設定'!C5+7),"")</f>
        <v>49</v>
      </c>
      <c r="K7" s="56">
        <f>IFERROR(IF('設定'!C5="","",'設定'!C5+8),"")</f>
        <v>50</v>
      </c>
      <c r="L7" s="56">
        <f>IFERROR(IF('設定'!C5="","",'設定'!C5+9),"")</f>
        <v>51</v>
      </c>
      <c r="M7" s="56">
        <f>IFERROR(IF('設定'!C5="","",'設定'!C5+10),"")</f>
        <v>52</v>
      </c>
      <c r="N7" s="56">
        <f>IFERROR(IF('設定'!C5="","",'設定'!C5+11),"")</f>
        <v>53</v>
      </c>
      <c r="O7" s="56">
        <f>IFERROR(IF('設定'!C5="","",'設定'!C5+12),"")</f>
        <v>54</v>
      </c>
      <c r="P7" s="56">
        <f>IFERROR(IF('設定'!C5="","",'設定'!C5+13),"")</f>
        <v>55</v>
      </c>
      <c r="Q7" s="56">
        <f>IFERROR(IF('設定'!C5="","",'設定'!C5+14),"")</f>
        <v>56</v>
      </c>
      <c r="R7" s="56">
        <f>IFERROR(IF('設定'!C5="","",'設定'!C5+15),"")</f>
        <v>57</v>
      </c>
      <c r="S7" s="56">
        <f>IFERROR(IF('設定'!C5="","",'設定'!C5+16),"")</f>
        <v>58</v>
      </c>
      <c r="T7" s="56">
        <f>IFERROR(IF('設定'!C5="","",'設定'!C5+17),"")</f>
        <v>59</v>
      </c>
      <c r="U7" s="56">
        <f>IFERROR(IF('設定'!C5="","",'設定'!C5+18),"")</f>
        <v>60</v>
      </c>
      <c r="V7" s="56">
        <f>IFERROR(IF('設定'!C5="","",'設定'!C5+19),"")</f>
        <v>61</v>
      </c>
    </row>
    <row r="8" ht="19.5" customHeight="1">
      <c r="A8" s="16" t="s">
        <v>117</v>
      </c>
      <c r="B8" s="24" t="str">
        <f>'設定'!B6</f>
        <v>息子</v>
      </c>
      <c r="C8" s="56">
        <f>IFERROR(IF('設定'!C6="","",'設定'!C6+0),"")</f>
        <v>15</v>
      </c>
      <c r="D8" s="56">
        <f>IFERROR(IF('設定'!C6="","",'設定'!C6+1),"")</f>
        <v>16</v>
      </c>
      <c r="E8" s="56">
        <f>IFERROR(IF('設定'!C6="","",'設定'!C6+2),"")</f>
        <v>17</v>
      </c>
      <c r="F8" s="56">
        <f>IFERROR(IF('設定'!C6="","",'設定'!C6+3),"")</f>
        <v>18</v>
      </c>
      <c r="G8" s="56">
        <f>IFERROR(IF('設定'!C6="","",'設定'!C6+4),"")</f>
        <v>19</v>
      </c>
      <c r="H8" s="56">
        <f>IFERROR(IF('設定'!C6="","",'設定'!C6+5),"")</f>
        <v>20</v>
      </c>
      <c r="I8" s="56">
        <f>IFERROR(IF('設定'!C6="","",'設定'!C6+6),"")</f>
        <v>21</v>
      </c>
      <c r="J8" s="56">
        <f>IFERROR(IF('設定'!C6="","",'設定'!C6+7),"")</f>
        <v>22</v>
      </c>
      <c r="K8" s="56">
        <f>IFERROR(IF('設定'!C6="","",'設定'!C6+8),"")</f>
        <v>23</v>
      </c>
      <c r="L8" s="56">
        <f>IFERROR(IF('設定'!C6="","",'設定'!C6+9),"")</f>
        <v>24</v>
      </c>
      <c r="M8" s="56">
        <f>IFERROR(IF('設定'!C6="","",'設定'!C6+10),"")</f>
        <v>25</v>
      </c>
      <c r="N8" s="56">
        <f>IFERROR(IF('設定'!C6="","",'設定'!C6+11),"")</f>
        <v>26</v>
      </c>
      <c r="O8" s="56">
        <f>IFERROR(IF('設定'!C6="","",'設定'!C6+12),"")</f>
        <v>27</v>
      </c>
      <c r="P8" s="56">
        <f>IFERROR(IF('設定'!C6="","",'設定'!C6+13),"")</f>
        <v>28</v>
      </c>
      <c r="Q8" s="56">
        <f>IFERROR(IF('設定'!C6="","",'設定'!C6+14),"")</f>
        <v>29</v>
      </c>
      <c r="R8" s="56">
        <f>IFERROR(IF('設定'!C6="","",'設定'!C6+15),"")</f>
        <v>30</v>
      </c>
      <c r="S8" s="56">
        <f>IFERROR(IF('設定'!C6="","",'設定'!C6+16),"")</f>
        <v>31</v>
      </c>
      <c r="T8" s="56">
        <f>IFERROR(IF('設定'!C6="","",'設定'!C6+17),"")</f>
        <v>32</v>
      </c>
      <c r="U8" s="56">
        <f>IFERROR(IF('設定'!C6="","",'設定'!C6+18),"")</f>
        <v>33</v>
      </c>
      <c r="V8" s="56">
        <f>IFERROR(IF('設定'!C6="","",'設定'!C6+19),"")</f>
        <v>34</v>
      </c>
    </row>
    <row r="9" ht="19.5" customHeight="1">
      <c r="A9" s="16" t="s">
        <v>118</v>
      </c>
      <c r="B9" s="24" t="str">
        <f>'設定'!B7</f>
        <v>娘</v>
      </c>
      <c r="C9" s="56">
        <f>IFERROR(IF('設定'!C7="","",'設定'!C7+0),"")</f>
        <v>12</v>
      </c>
      <c r="D9" s="56">
        <f>IFERROR(IF('設定'!C7="","",'設定'!C7+1),"")</f>
        <v>13</v>
      </c>
      <c r="E9" s="56">
        <f>IFERROR(IF('設定'!C7="","",'設定'!C7+2),"")</f>
        <v>14</v>
      </c>
      <c r="F9" s="56">
        <f>IFERROR(IF('設定'!C7="","",'設定'!C7+3),"")</f>
        <v>15</v>
      </c>
      <c r="G9" s="56">
        <f>IFERROR(IF('設定'!C7="","",'設定'!C7+4),"")</f>
        <v>16</v>
      </c>
      <c r="H9" s="56">
        <f>IFERROR(IF('設定'!C7="","",'設定'!C7+5),"")</f>
        <v>17</v>
      </c>
      <c r="I9" s="56">
        <f>IFERROR(IF('設定'!C7="","",'設定'!C7+6),"")</f>
        <v>18</v>
      </c>
      <c r="J9" s="56">
        <f>IFERROR(IF('設定'!C7="","",'設定'!C7+7),"")</f>
        <v>19</v>
      </c>
      <c r="K9" s="56">
        <f>IFERROR(IF('設定'!C7="","",'設定'!C7+8),"")</f>
        <v>20</v>
      </c>
      <c r="L9" s="56">
        <f>IFERROR(IF('設定'!C7="","",'設定'!C7+9),"")</f>
        <v>21</v>
      </c>
      <c r="M9" s="56">
        <f>IFERROR(IF('設定'!C7="","",'設定'!C7+10),"")</f>
        <v>22</v>
      </c>
      <c r="N9" s="56">
        <f>IFERROR(IF('設定'!C7="","",'設定'!C7+11),"")</f>
        <v>23</v>
      </c>
      <c r="O9" s="56">
        <f>IFERROR(IF('設定'!C7="","",'設定'!C7+12),"")</f>
        <v>24</v>
      </c>
      <c r="P9" s="56">
        <f>IFERROR(IF('設定'!C7="","",'設定'!C7+13),"")</f>
        <v>25</v>
      </c>
      <c r="Q9" s="56">
        <f>IFERROR(IF('設定'!C7="","",'設定'!C7+14),"")</f>
        <v>26</v>
      </c>
      <c r="R9" s="56">
        <f>IFERROR(IF('設定'!C7="","",'設定'!C7+15),"")</f>
        <v>27</v>
      </c>
      <c r="S9" s="56">
        <f>IFERROR(IF('設定'!C7="","",'設定'!C7+16),"")</f>
        <v>28</v>
      </c>
      <c r="T9" s="56">
        <f>IFERROR(IF('設定'!C7="","",'設定'!C7+17),"")</f>
        <v>29</v>
      </c>
      <c r="U9" s="56">
        <f>IFERROR(IF('設定'!C7="","",'設定'!C7+18),"")</f>
        <v>30</v>
      </c>
      <c r="V9" s="56">
        <f>IFERROR(IF('設定'!C7="","",'設定'!C7+19),"")</f>
        <v>31</v>
      </c>
    </row>
    <row r="10" ht="19.5" customHeight="1">
      <c r="A10" s="16" t="s">
        <v>119</v>
      </c>
      <c r="B10" s="24" t="str">
        <f>'設定'!B8</f>
        <v/>
      </c>
      <c r="C10" s="56" t="str">
        <f>IFERROR(IF('設定'!C8="","",'設定'!C8+0),"")</f>
        <v/>
      </c>
      <c r="D10" s="56" t="str">
        <f>IFERROR(IF('設定'!C8="","",'設定'!C8+1),"")</f>
        <v/>
      </c>
      <c r="E10" s="56" t="str">
        <f>IFERROR(IF('設定'!C8="","",'設定'!C8+2),"")</f>
        <v/>
      </c>
      <c r="F10" s="56" t="str">
        <f>IFERROR(IF('設定'!C8="","",'設定'!C8+3),"")</f>
        <v/>
      </c>
      <c r="G10" s="56" t="str">
        <f>IFERROR(IF('設定'!C8="","",'設定'!C8+4),"")</f>
        <v/>
      </c>
      <c r="H10" s="56" t="str">
        <f>IFERROR(IF('設定'!C8="","",'設定'!C8+5),"")</f>
        <v/>
      </c>
      <c r="I10" s="56" t="str">
        <f>IFERROR(IF('設定'!C8="","",'設定'!C8+6),"")</f>
        <v/>
      </c>
      <c r="J10" s="56" t="str">
        <f>IFERROR(IF('設定'!C8="","",'設定'!C8+7),"")</f>
        <v/>
      </c>
      <c r="K10" s="56" t="str">
        <f>IFERROR(IF('設定'!C8="","",'設定'!C8+8),"")</f>
        <v/>
      </c>
      <c r="L10" s="56" t="str">
        <f>IFERROR(IF('設定'!C8="","",'設定'!C8+9),"")</f>
        <v/>
      </c>
      <c r="M10" s="56" t="str">
        <f>IFERROR(IF('設定'!C8="","",'設定'!C8+10),"")</f>
        <v/>
      </c>
      <c r="N10" s="56" t="str">
        <f>IFERROR(IF('設定'!C8="","",'設定'!C8+11),"")</f>
        <v/>
      </c>
      <c r="O10" s="56" t="str">
        <f>IFERROR(IF('設定'!C8="","",'設定'!C8+12),"")</f>
        <v/>
      </c>
      <c r="P10" s="56" t="str">
        <f>IFERROR(IF('設定'!C8="","",'設定'!C8+13),"")</f>
        <v/>
      </c>
      <c r="Q10" s="56" t="str">
        <f>IFERROR(IF('設定'!C8="","",'設定'!C8+14),"")</f>
        <v/>
      </c>
      <c r="R10" s="56" t="str">
        <f>IFERROR(IF('設定'!C8="","",'設定'!C8+15),"")</f>
        <v/>
      </c>
      <c r="S10" s="56" t="str">
        <f>IFERROR(IF('設定'!C8="","",'設定'!C8+16),"")</f>
        <v/>
      </c>
      <c r="T10" s="56" t="str">
        <f>IFERROR(IF('設定'!C8="","",'設定'!C8+17),"")</f>
        <v/>
      </c>
      <c r="U10" s="56" t="str">
        <f>IFERROR(IF('設定'!C8="","",'設定'!C8+18),"")</f>
        <v/>
      </c>
      <c r="V10" s="56" t="str">
        <f>IFERROR(IF('設定'!C8="","",'設定'!C8+19),"")</f>
        <v/>
      </c>
    </row>
    <row r="11" ht="6.0" customHeight="1"/>
    <row r="12" ht="21.75" customHeight="1">
      <c r="A12" s="60" t="s">
        <v>120</v>
      </c>
      <c r="B12" s="7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ht="21.75" customHeight="1">
      <c r="A13" s="62" t="s">
        <v>121</v>
      </c>
      <c r="B13" s="63" t="s">
        <v>122</v>
      </c>
      <c r="C13" s="28">
        <v>0.0</v>
      </c>
      <c r="D13" s="28">
        <v>0.0</v>
      </c>
      <c r="E13" s="28">
        <v>0.0</v>
      </c>
      <c r="F13" s="28">
        <v>0.0</v>
      </c>
      <c r="G13" s="28">
        <v>0.0</v>
      </c>
      <c r="H13" s="28">
        <v>0.0</v>
      </c>
      <c r="I13" s="28">
        <v>0.0</v>
      </c>
      <c r="J13" s="28">
        <v>0.0</v>
      </c>
      <c r="K13" s="28">
        <v>0.0</v>
      </c>
      <c r="L13" s="28">
        <v>0.0</v>
      </c>
      <c r="M13" s="28">
        <v>0.0</v>
      </c>
      <c r="N13" s="28">
        <v>0.0</v>
      </c>
      <c r="O13" s="28">
        <v>0.0</v>
      </c>
      <c r="P13" s="28">
        <v>0.0</v>
      </c>
      <c r="Q13" s="28">
        <v>0.0</v>
      </c>
      <c r="R13" s="28">
        <v>0.0</v>
      </c>
      <c r="S13" s="28">
        <v>0.0</v>
      </c>
      <c r="T13" s="28">
        <v>0.0</v>
      </c>
      <c r="U13" s="28">
        <v>0.0</v>
      </c>
      <c r="V13" s="28">
        <v>0.0</v>
      </c>
    </row>
    <row r="14" ht="21.75" customHeight="1">
      <c r="A14" s="62" t="s">
        <v>123</v>
      </c>
      <c r="B14" s="63" t="s">
        <v>122</v>
      </c>
      <c r="C14" s="28">
        <v>0.0</v>
      </c>
      <c r="D14" s="28">
        <v>0.0</v>
      </c>
      <c r="E14" s="28">
        <v>0.0</v>
      </c>
      <c r="F14" s="28">
        <v>0.0</v>
      </c>
      <c r="G14" s="28">
        <v>0.0</v>
      </c>
      <c r="H14" s="28">
        <v>0.0</v>
      </c>
      <c r="I14" s="28">
        <v>0.0</v>
      </c>
      <c r="J14" s="28">
        <v>0.0</v>
      </c>
      <c r="K14" s="28">
        <v>0.0</v>
      </c>
      <c r="L14" s="28">
        <v>0.0</v>
      </c>
      <c r="M14" s="28">
        <v>0.0</v>
      </c>
      <c r="N14" s="28">
        <v>0.0</v>
      </c>
      <c r="O14" s="28">
        <v>0.0</v>
      </c>
      <c r="P14" s="28">
        <v>0.0</v>
      </c>
      <c r="Q14" s="28">
        <v>0.0</v>
      </c>
      <c r="R14" s="28">
        <v>0.0</v>
      </c>
      <c r="S14" s="28">
        <v>0.0</v>
      </c>
      <c r="T14" s="28">
        <v>0.0</v>
      </c>
      <c r="U14" s="28">
        <v>0.0</v>
      </c>
      <c r="V14" s="28">
        <v>0.0</v>
      </c>
    </row>
    <row r="15" ht="21.75" customHeight="1">
      <c r="A15" s="62" t="s">
        <v>124</v>
      </c>
      <c r="B15" s="63" t="s">
        <v>125</v>
      </c>
      <c r="C15" s="28">
        <v>0.0</v>
      </c>
      <c r="D15" s="28">
        <v>0.0</v>
      </c>
      <c r="E15" s="28">
        <v>0.0</v>
      </c>
      <c r="F15" s="28">
        <v>0.0</v>
      </c>
      <c r="G15" s="28">
        <v>0.0</v>
      </c>
      <c r="H15" s="28">
        <v>0.0</v>
      </c>
      <c r="I15" s="28">
        <v>0.0</v>
      </c>
      <c r="J15" s="28">
        <v>0.0</v>
      </c>
      <c r="K15" s="28">
        <v>0.0</v>
      </c>
      <c r="L15" s="28">
        <v>0.0</v>
      </c>
      <c r="M15" s="28">
        <v>0.0</v>
      </c>
      <c r="N15" s="28">
        <v>0.0</v>
      </c>
      <c r="O15" s="28">
        <v>0.0</v>
      </c>
      <c r="P15" s="28">
        <v>0.0</v>
      </c>
      <c r="Q15" s="28">
        <v>0.0</v>
      </c>
      <c r="R15" s="28">
        <v>0.0</v>
      </c>
      <c r="S15" s="28">
        <v>0.0</v>
      </c>
      <c r="T15" s="28">
        <v>0.0</v>
      </c>
      <c r="U15" s="28">
        <v>0.0</v>
      </c>
      <c r="V15" s="28">
        <v>0.0</v>
      </c>
    </row>
    <row r="16" ht="21.75" customHeight="1">
      <c r="A16" s="50" t="s">
        <v>126</v>
      </c>
      <c r="B16" s="64"/>
      <c r="C16" s="65">
        <f t="shared" ref="C16:V16" si="1">SUM(C13:C15)</f>
        <v>0</v>
      </c>
      <c r="D16" s="65">
        <f t="shared" si="1"/>
        <v>0</v>
      </c>
      <c r="E16" s="65">
        <f t="shared" si="1"/>
        <v>0</v>
      </c>
      <c r="F16" s="65">
        <f t="shared" si="1"/>
        <v>0</v>
      </c>
      <c r="G16" s="65">
        <f t="shared" si="1"/>
        <v>0</v>
      </c>
      <c r="H16" s="65">
        <f t="shared" si="1"/>
        <v>0</v>
      </c>
      <c r="I16" s="65">
        <f t="shared" si="1"/>
        <v>0</v>
      </c>
      <c r="J16" s="65">
        <f t="shared" si="1"/>
        <v>0</v>
      </c>
      <c r="K16" s="65">
        <f t="shared" si="1"/>
        <v>0</v>
      </c>
      <c r="L16" s="65">
        <f t="shared" si="1"/>
        <v>0</v>
      </c>
      <c r="M16" s="65">
        <f t="shared" si="1"/>
        <v>0</v>
      </c>
      <c r="N16" s="65">
        <f t="shared" si="1"/>
        <v>0</v>
      </c>
      <c r="O16" s="65">
        <f t="shared" si="1"/>
        <v>0</v>
      </c>
      <c r="P16" s="65">
        <f t="shared" si="1"/>
        <v>0</v>
      </c>
      <c r="Q16" s="65">
        <f t="shared" si="1"/>
        <v>0</v>
      </c>
      <c r="R16" s="65">
        <f t="shared" si="1"/>
        <v>0</v>
      </c>
      <c r="S16" s="65">
        <f t="shared" si="1"/>
        <v>0</v>
      </c>
      <c r="T16" s="65">
        <f t="shared" si="1"/>
        <v>0</v>
      </c>
      <c r="U16" s="65">
        <f t="shared" si="1"/>
        <v>0</v>
      </c>
      <c r="V16" s="65">
        <f t="shared" si="1"/>
        <v>0</v>
      </c>
    </row>
    <row r="17" ht="6.0" customHeight="1"/>
    <row r="18" ht="21.75" customHeight="1">
      <c r="A18" s="66" t="s">
        <v>127</v>
      </c>
      <c r="B18" s="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ht="21.75" customHeight="1">
      <c r="A19" s="68" t="s">
        <v>59</v>
      </c>
      <c r="B19" s="69" t="s">
        <v>128</v>
      </c>
      <c r="C19" s="28">
        <v>0.0</v>
      </c>
      <c r="D19" s="28">
        <v>0.0</v>
      </c>
      <c r="E19" s="28">
        <v>0.0</v>
      </c>
      <c r="F19" s="28">
        <v>0.0</v>
      </c>
      <c r="G19" s="28">
        <v>0.0</v>
      </c>
      <c r="H19" s="28">
        <v>0.0</v>
      </c>
      <c r="I19" s="28">
        <v>0.0</v>
      </c>
      <c r="J19" s="28">
        <v>0.0</v>
      </c>
      <c r="K19" s="28">
        <v>0.0</v>
      </c>
      <c r="L19" s="28">
        <v>0.0</v>
      </c>
      <c r="M19" s="28">
        <v>0.0</v>
      </c>
      <c r="N19" s="28">
        <v>0.0</v>
      </c>
      <c r="O19" s="28">
        <v>0.0</v>
      </c>
      <c r="P19" s="28">
        <v>0.0</v>
      </c>
      <c r="Q19" s="28">
        <v>0.0</v>
      </c>
      <c r="R19" s="28">
        <v>0.0</v>
      </c>
      <c r="S19" s="28">
        <v>0.0</v>
      </c>
      <c r="T19" s="28">
        <v>0.0</v>
      </c>
      <c r="U19" s="28">
        <v>0.0</v>
      </c>
      <c r="V19" s="28">
        <v>0.0</v>
      </c>
    </row>
    <row r="20" ht="21.75" customHeight="1">
      <c r="A20" s="68" t="s">
        <v>61</v>
      </c>
      <c r="B20" s="69" t="s">
        <v>129</v>
      </c>
      <c r="C20" s="28">
        <v>0.0</v>
      </c>
      <c r="D20" s="28">
        <v>0.0</v>
      </c>
      <c r="E20" s="28">
        <v>0.0</v>
      </c>
      <c r="F20" s="28">
        <v>0.0</v>
      </c>
      <c r="G20" s="28">
        <v>0.0</v>
      </c>
      <c r="H20" s="28">
        <v>0.0</v>
      </c>
      <c r="I20" s="28">
        <v>0.0</v>
      </c>
      <c r="J20" s="28">
        <v>0.0</v>
      </c>
      <c r="K20" s="28">
        <v>0.0</v>
      </c>
      <c r="L20" s="28">
        <v>0.0</v>
      </c>
      <c r="M20" s="28">
        <v>0.0</v>
      </c>
      <c r="N20" s="28">
        <v>0.0</v>
      </c>
      <c r="O20" s="28">
        <v>0.0</v>
      </c>
      <c r="P20" s="28">
        <v>0.0</v>
      </c>
      <c r="Q20" s="28">
        <v>0.0</v>
      </c>
      <c r="R20" s="28">
        <v>0.0</v>
      </c>
      <c r="S20" s="28">
        <v>0.0</v>
      </c>
      <c r="T20" s="28">
        <v>0.0</v>
      </c>
      <c r="U20" s="28">
        <v>0.0</v>
      </c>
      <c r="V20" s="28">
        <v>0.0</v>
      </c>
    </row>
    <row r="21" ht="21.75" customHeight="1">
      <c r="A21" s="68" t="s">
        <v>63</v>
      </c>
      <c r="B21" s="69" t="s">
        <v>130</v>
      </c>
      <c r="C21" s="28">
        <v>0.0</v>
      </c>
      <c r="D21" s="28">
        <v>0.0</v>
      </c>
      <c r="E21" s="28">
        <v>0.0</v>
      </c>
      <c r="F21" s="28">
        <v>0.0</v>
      </c>
      <c r="G21" s="28">
        <v>0.0</v>
      </c>
      <c r="H21" s="28">
        <v>0.0</v>
      </c>
      <c r="I21" s="28">
        <v>0.0</v>
      </c>
      <c r="J21" s="28">
        <v>0.0</v>
      </c>
      <c r="K21" s="28">
        <v>0.0</v>
      </c>
      <c r="L21" s="28">
        <v>0.0</v>
      </c>
      <c r="M21" s="28">
        <v>0.0</v>
      </c>
      <c r="N21" s="28">
        <v>0.0</v>
      </c>
      <c r="O21" s="28">
        <v>0.0</v>
      </c>
      <c r="P21" s="28">
        <v>0.0</v>
      </c>
      <c r="Q21" s="28">
        <v>0.0</v>
      </c>
      <c r="R21" s="28">
        <v>0.0</v>
      </c>
      <c r="S21" s="28">
        <v>0.0</v>
      </c>
      <c r="T21" s="28">
        <v>0.0</v>
      </c>
      <c r="U21" s="28">
        <v>0.0</v>
      </c>
      <c r="V21" s="28">
        <v>0.0</v>
      </c>
    </row>
    <row r="22" ht="21.75" customHeight="1">
      <c r="A22" s="68" t="s">
        <v>65</v>
      </c>
      <c r="B22" s="69" t="s">
        <v>131</v>
      </c>
      <c r="C22" s="28">
        <v>0.0</v>
      </c>
      <c r="D22" s="28">
        <v>0.0</v>
      </c>
      <c r="E22" s="28">
        <v>0.0</v>
      </c>
      <c r="F22" s="28">
        <v>0.0</v>
      </c>
      <c r="G22" s="28">
        <v>0.0</v>
      </c>
      <c r="H22" s="28">
        <v>0.0</v>
      </c>
      <c r="I22" s="28">
        <v>0.0</v>
      </c>
      <c r="J22" s="28">
        <v>0.0</v>
      </c>
      <c r="K22" s="28">
        <v>0.0</v>
      </c>
      <c r="L22" s="28">
        <v>0.0</v>
      </c>
      <c r="M22" s="28">
        <v>0.0</v>
      </c>
      <c r="N22" s="28">
        <v>0.0</v>
      </c>
      <c r="O22" s="28">
        <v>0.0</v>
      </c>
      <c r="P22" s="28">
        <v>0.0</v>
      </c>
      <c r="Q22" s="28">
        <v>0.0</v>
      </c>
      <c r="R22" s="28">
        <v>0.0</v>
      </c>
      <c r="S22" s="28">
        <v>0.0</v>
      </c>
      <c r="T22" s="28">
        <v>0.0</v>
      </c>
      <c r="U22" s="28">
        <v>0.0</v>
      </c>
      <c r="V22" s="28">
        <v>0.0</v>
      </c>
    </row>
    <row r="23" ht="21.75" customHeight="1">
      <c r="A23" s="68" t="s">
        <v>67</v>
      </c>
      <c r="B23" s="69" t="s">
        <v>68</v>
      </c>
      <c r="C23" s="28">
        <v>0.0</v>
      </c>
      <c r="D23" s="28">
        <v>0.0</v>
      </c>
      <c r="E23" s="28">
        <v>0.0</v>
      </c>
      <c r="F23" s="28">
        <v>0.0</v>
      </c>
      <c r="G23" s="28">
        <v>0.0</v>
      </c>
      <c r="H23" s="28">
        <v>0.0</v>
      </c>
      <c r="I23" s="28">
        <v>0.0</v>
      </c>
      <c r="J23" s="28">
        <v>0.0</v>
      </c>
      <c r="K23" s="28">
        <v>0.0</v>
      </c>
      <c r="L23" s="28">
        <v>0.0</v>
      </c>
      <c r="M23" s="28">
        <v>0.0</v>
      </c>
      <c r="N23" s="28">
        <v>0.0</v>
      </c>
      <c r="O23" s="28">
        <v>0.0</v>
      </c>
      <c r="P23" s="28">
        <v>0.0</v>
      </c>
      <c r="Q23" s="28">
        <v>0.0</v>
      </c>
      <c r="R23" s="28">
        <v>0.0</v>
      </c>
      <c r="S23" s="28">
        <v>0.0</v>
      </c>
      <c r="T23" s="28">
        <v>0.0</v>
      </c>
      <c r="U23" s="28">
        <v>0.0</v>
      </c>
      <c r="V23" s="28">
        <v>0.0</v>
      </c>
    </row>
    <row r="24" ht="21.75" customHeight="1">
      <c r="A24" s="68" t="s">
        <v>69</v>
      </c>
      <c r="B24" s="69" t="s">
        <v>132</v>
      </c>
      <c r="C24" s="28">
        <v>0.0</v>
      </c>
      <c r="D24" s="28">
        <v>0.0</v>
      </c>
      <c r="E24" s="28">
        <v>0.0</v>
      </c>
      <c r="F24" s="28">
        <v>0.0</v>
      </c>
      <c r="G24" s="28">
        <v>0.0</v>
      </c>
      <c r="H24" s="28">
        <v>0.0</v>
      </c>
      <c r="I24" s="28">
        <v>0.0</v>
      </c>
      <c r="J24" s="28">
        <v>0.0</v>
      </c>
      <c r="K24" s="28">
        <v>0.0</v>
      </c>
      <c r="L24" s="28">
        <v>0.0</v>
      </c>
      <c r="M24" s="28">
        <v>0.0</v>
      </c>
      <c r="N24" s="28">
        <v>0.0</v>
      </c>
      <c r="O24" s="28">
        <v>0.0</v>
      </c>
      <c r="P24" s="28">
        <v>0.0</v>
      </c>
      <c r="Q24" s="28">
        <v>0.0</v>
      </c>
      <c r="R24" s="28">
        <v>0.0</v>
      </c>
      <c r="S24" s="28">
        <v>0.0</v>
      </c>
      <c r="T24" s="28">
        <v>0.0</v>
      </c>
      <c r="U24" s="28">
        <v>0.0</v>
      </c>
      <c r="V24" s="28">
        <v>0.0</v>
      </c>
    </row>
    <row r="25" ht="21.75" customHeight="1">
      <c r="A25" s="68" t="s">
        <v>133</v>
      </c>
      <c r="B25" s="69" t="s">
        <v>134</v>
      </c>
      <c r="C25" s="28">
        <v>0.0</v>
      </c>
      <c r="D25" s="28">
        <v>0.0</v>
      </c>
      <c r="E25" s="28">
        <v>0.0</v>
      </c>
      <c r="F25" s="28">
        <v>0.0</v>
      </c>
      <c r="G25" s="28">
        <v>0.0</v>
      </c>
      <c r="H25" s="28">
        <v>0.0</v>
      </c>
      <c r="I25" s="28">
        <v>0.0</v>
      </c>
      <c r="J25" s="28">
        <v>0.0</v>
      </c>
      <c r="K25" s="28">
        <v>0.0</v>
      </c>
      <c r="L25" s="28">
        <v>0.0</v>
      </c>
      <c r="M25" s="28">
        <v>0.0</v>
      </c>
      <c r="N25" s="28">
        <v>0.0</v>
      </c>
      <c r="O25" s="28">
        <v>0.0</v>
      </c>
      <c r="P25" s="28">
        <v>0.0</v>
      </c>
      <c r="Q25" s="28">
        <v>0.0</v>
      </c>
      <c r="R25" s="28">
        <v>0.0</v>
      </c>
      <c r="S25" s="28">
        <v>0.0</v>
      </c>
      <c r="T25" s="28">
        <v>0.0</v>
      </c>
      <c r="U25" s="28">
        <v>0.0</v>
      </c>
      <c r="V25" s="28">
        <v>0.0</v>
      </c>
    </row>
    <row r="26" ht="21.75" customHeight="1">
      <c r="A26" s="48" t="s">
        <v>135</v>
      </c>
      <c r="B26" s="70"/>
      <c r="C26" s="71">
        <f t="shared" ref="C26:V26" si="2">SUM(C19:C25)</f>
        <v>0</v>
      </c>
      <c r="D26" s="71">
        <f t="shared" si="2"/>
        <v>0</v>
      </c>
      <c r="E26" s="71">
        <f t="shared" si="2"/>
        <v>0</v>
      </c>
      <c r="F26" s="71">
        <f t="shared" si="2"/>
        <v>0</v>
      </c>
      <c r="G26" s="71">
        <f t="shared" si="2"/>
        <v>0</v>
      </c>
      <c r="H26" s="71">
        <f t="shared" si="2"/>
        <v>0</v>
      </c>
      <c r="I26" s="71">
        <f t="shared" si="2"/>
        <v>0</v>
      </c>
      <c r="J26" s="71">
        <f t="shared" si="2"/>
        <v>0</v>
      </c>
      <c r="K26" s="71">
        <f t="shared" si="2"/>
        <v>0</v>
      </c>
      <c r="L26" s="71">
        <f t="shared" si="2"/>
        <v>0</v>
      </c>
      <c r="M26" s="71">
        <f t="shared" si="2"/>
        <v>0</v>
      </c>
      <c r="N26" s="71">
        <f t="shared" si="2"/>
        <v>0</v>
      </c>
      <c r="O26" s="71">
        <f t="shared" si="2"/>
        <v>0</v>
      </c>
      <c r="P26" s="71">
        <f t="shared" si="2"/>
        <v>0</v>
      </c>
      <c r="Q26" s="71">
        <f t="shared" si="2"/>
        <v>0</v>
      </c>
      <c r="R26" s="71">
        <f t="shared" si="2"/>
        <v>0</v>
      </c>
      <c r="S26" s="71">
        <f t="shared" si="2"/>
        <v>0</v>
      </c>
      <c r="T26" s="71">
        <f t="shared" si="2"/>
        <v>0</v>
      </c>
      <c r="U26" s="71">
        <f t="shared" si="2"/>
        <v>0</v>
      </c>
      <c r="V26" s="71">
        <f t="shared" si="2"/>
        <v>0</v>
      </c>
    </row>
    <row r="27" ht="24.0" customHeight="1">
      <c r="A27" s="72" t="s">
        <v>136</v>
      </c>
      <c r="B27" s="73"/>
      <c r="C27" s="74">
        <f t="shared" ref="C27:V27" si="3">C16-C26</f>
        <v>0</v>
      </c>
      <c r="D27" s="74">
        <f t="shared" si="3"/>
        <v>0</v>
      </c>
      <c r="E27" s="74">
        <f t="shared" si="3"/>
        <v>0</v>
      </c>
      <c r="F27" s="74">
        <f t="shared" si="3"/>
        <v>0</v>
      </c>
      <c r="G27" s="74">
        <f t="shared" si="3"/>
        <v>0</v>
      </c>
      <c r="H27" s="74">
        <f t="shared" si="3"/>
        <v>0</v>
      </c>
      <c r="I27" s="74">
        <f t="shared" si="3"/>
        <v>0</v>
      </c>
      <c r="J27" s="74">
        <f t="shared" si="3"/>
        <v>0</v>
      </c>
      <c r="K27" s="74">
        <f t="shared" si="3"/>
        <v>0</v>
      </c>
      <c r="L27" s="74">
        <f t="shared" si="3"/>
        <v>0</v>
      </c>
      <c r="M27" s="74">
        <f t="shared" si="3"/>
        <v>0</v>
      </c>
      <c r="N27" s="74">
        <f t="shared" si="3"/>
        <v>0</v>
      </c>
      <c r="O27" s="74">
        <f t="shared" si="3"/>
        <v>0</v>
      </c>
      <c r="P27" s="74">
        <f t="shared" si="3"/>
        <v>0</v>
      </c>
      <c r="Q27" s="74">
        <f t="shared" si="3"/>
        <v>0</v>
      </c>
      <c r="R27" s="74">
        <f t="shared" si="3"/>
        <v>0</v>
      </c>
      <c r="S27" s="74">
        <f t="shared" si="3"/>
        <v>0</v>
      </c>
      <c r="T27" s="74">
        <f t="shared" si="3"/>
        <v>0</v>
      </c>
      <c r="U27" s="74">
        <f t="shared" si="3"/>
        <v>0</v>
      </c>
      <c r="V27" s="74">
        <f t="shared" si="3"/>
        <v>0</v>
      </c>
    </row>
    <row r="28" ht="25.5" customHeight="1">
      <c r="A28" s="75" t="s">
        <v>137</v>
      </c>
      <c r="B28" s="76" t="s">
        <v>138</v>
      </c>
      <c r="C28" s="77">
        <v>0.0</v>
      </c>
      <c r="D28" s="78">
        <f t="shared" ref="D28:V28" si="4">C28+D27</f>
        <v>0</v>
      </c>
      <c r="E28" s="78">
        <f t="shared" si="4"/>
        <v>0</v>
      </c>
      <c r="F28" s="78">
        <f t="shared" si="4"/>
        <v>0</v>
      </c>
      <c r="G28" s="78">
        <f t="shared" si="4"/>
        <v>0</v>
      </c>
      <c r="H28" s="78">
        <f t="shared" si="4"/>
        <v>0</v>
      </c>
      <c r="I28" s="78">
        <f t="shared" si="4"/>
        <v>0</v>
      </c>
      <c r="J28" s="78">
        <f t="shared" si="4"/>
        <v>0</v>
      </c>
      <c r="K28" s="78">
        <f t="shared" si="4"/>
        <v>0</v>
      </c>
      <c r="L28" s="78">
        <f t="shared" si="4"/>
        <v>0</v>
      </c>
      <c r="M28" s="78">
        <f t="shared" si="4"/>
        <v>0</v>
      </c>
      <c r="N28" s="78">
        <f t="shared" si="4"/>
        <v>0</v>
      </c>
      <c r="O28" s="78">
        <f t="shared" si="4"/>
        <v>0</v>
      </c>
      <c r="P28" s="78">
        <f t="shared" si="4"/>
        <v>0</v>
      </c>
      <c r="Q28" s="78">
        <f t="shared" si="4"/>
        <v>0</v>
      </c>
      <c r="R28" s="78">
        <f t="shared" si="4"/>
        <v>0</v>
      </c>
      <c r="S28" s="78">
        <f t="shared" si="4"/>
        <v>0</v>
      </c>
      <c r="T28" s="78">
        <f t="shared" si="4"/>
        <v>0</v>
      </c>
      <c r="U28" s="78">
        <f t="shared" si="4"/>
        <v>0</v>
      </c>
      <c r="V28" s="78">
        <f t="shared" si="4"/>
        <v>0</v>
      </c>
    </row>
    <row r="29" ht="15.0" customHeight="1">
      <c r="A29" s="79" t="s">
        <v>139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V1"/>
    <mergeCell ref="A2:V2"/>
    <mergeCell ref="A12:B12"/>
    <mergeCell ref="A18:B18"/>
    <mergeCell ref="A29:V29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2026-03-30T21:50:15Z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